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690" windowHeight="5895" tabRatio="907" firstSheet="8" activeTab="11"/>
  </bookViews>
  <sheets>
    <sheet name="FONT" sheetId="1" r:id="rId1"/>
    <sheet name="STD-8" sheetId="2" r:id="rId2"/>
    <sheet name="MUKH" sheetId="3" r:id="rId3"/>
    <sheet name="અGU" sheetId="4" r:id="rId4"/>
    <sheet name="અG" sheetId="5" r:id="rId5"/>
    <sheet name="અH" sheetId="6" r:id="rId6"/>
    <sheet name="અS" sheetId="7" r:id="rId7"/>
    <sheet name="અA" sheetId="8" r:id="rId8"/>
    <sheet name="અVI" sheetId="9" r:id="rId9"/>
    <sheet name="અSK" sheetId="10" r:id="rId10"/>
    <sheet name="AUPCHA" sheetId="11" r:id="rId11"/>
    <sheet name="SVA " sheetId="12" r:id="rId12"/>
    <sheet name="અGU (2)" sheetId="13" r:id="rId13"/>
    <sheet name="અG (2)" sheetId="14" r:id="rId14"/>
    <sheet name="અH (2)" sheetId="15" r:id="rId15"/>
    <sheet name="અS (2)" sheetId="16" r:id="rId16"/>
    <sheet name="અA (2)" sheetId="17" r:id="rId17"/>
    <sheet name="અVI (2)" sheetId="18" r:id="rId18"/>
    <sheet name="અSK (2)" sheetId="19" r:id="rId19"/>
    <sheet name="AUPCHA-2" sheetId="20" r:id="rId20"/>
    <sheet name="SVA-2" sheetId="21" r:id="rId21"/>
    <sheet name="પરિશિષ્ટ-બ g" sheetId="22" r:id="rId22"/>
    <sheet name="પરિશિષ્ટ-ક" sheetId="23" r:id="rId23"/>
    <sheet name="પરિ-ક Pratham satra" sheetId="24" r:id="rId24"/>
    <sheet name="માર્કશીટ" sheetId="25" r:id="rId25"/>
    <sheet name="માર્કશીટ ગુણ" sheetId="26" r:id="rId26"/>
    <sheet name="PRAVIN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fn.COUNTIFS" hidden="1">#NAME?</definedName>
    <definedName name="AB" localSheetId="26">'[8]VARSHIK'!$A:$XFD</definedName>
    <definedName name="AB" localSheetId="11">'[3]VARSHIK'!$A:$XFD</definedName>
    <definedName name="AB" localSheetId="20">'[3]VARSHIK'!$A:$XFD</definedName>
    <definedName name="AB" localSheetId="24">'[7]VARSHIK'!$A:$XFD</definedName>
    <definedName name="AB" localSheetId="25">'[7]VARSHIK'!$A:$XFD</definedName>
    <definedName name="AB">'[1]VARSHIK'!$A:$XFD</definedName>
    <definedName name="BA" localSheetId="26">#REF!</definedName>
    <definedName name="BA" localSheetId="11">#REF!</definedName>
    <definedName name="BA" localSheetId="20">#REF!</definedName>
    <definedName name="BA" localSheetId="24">#REF!</definedName>
    <definedName name="BA" localSheetId="25">#REF!</definedName>
    <definedName name="BA">#REF!</definedName>
    <definedName name="fdgdg" localSheetId="26">'[9]VARSHIK'!$A:$XFD</definedName>
    <definedName name="fdgdg" localSheetId="11">'[4]VARSHIK'!$A:$XFD</definedName>
    <definedName name="fdgdg" localSheetId="20">'[4]VARSHIK'!$A:$XFD</definedName>
    <definedName name="fdgdg">'[2]VARSHIK'!$A:$XFD</definedName>
    <definedName name="GK" localSheetId="0">'માર્કશીટ'!#REF!</definedName>
    <definedName name="GK" localSheetId="26">'[10]MARKSHIT'!#REF!</definedName>
    <definedName name="GK" localSheetId="25">'માર્કશીટ ગુણ'!#REF!</definedName>
    <definedName name="GK">'માર્કશીટ'!#REF!</definedName>
    <definedName name="GP" localSheetId="26">'PRAVIN'!#REF!</definedName>
    <definedName name="GP" localSheetId="11">'SVA '!$B$6:$J$31</definedName>
    <definedName name="GP" localSheetId="20">'SVA-2'!$B$6:$J$31</definedName>
    <definedName name="GP">#REF!</definedName>
    <definedName name="np" localSheetId="26">#REF!</definedName>
    <definedName name="np" localSheetId="11">#REF!</definedName>
    <definedName name="np" localSheetId="20">#REF!</definedName>
    <definedName name="np" localSheetId="24">#REF!</definedName>
    <definedName name="np" localSheetId="25">#REF!</definedName>
    <definedName name="np">#REF!</definedName>
    <definedName name="p">'[6]પરિશિષ્ટ-ક'!$A$1:$CB$52</definedName>
    <definedName name="pp" localSheetId="26">'[8]VARSHIK'!$A:$XFD</definedName>
    <definedName name="pp" localSheetId="11">'[3]VARSHIK'!$A:$XFD</definedName>
    <definedName name="pp" localSheetId="20">'[3]VARSHIK'!$A:$XFD</definedName>
    <definedName name="pp">'[1]VARSHIK'!$A:$XFD</definedName>
    <definedName name="_xlnm.Print_Titles" localSheetId="22">'પરિશિષ્ટ-ક'!$B:$B</definedName>
    <definedName name="SA" localSheetId="26">#REF!</definedName>
    <definedName name="SA" localSheetId="11">#REF!</definedName>
    <definedName name="SA" localSheetId="20">#REF!</definedName>
    <definedName name="SA" localSheetId="24">#REF!</definedName>
    <definedName name="SA" localSheetId="25">#REF!</definedName>
    <definedName name="SA">#REF!</definedName>
  </definedNames>
  <calcPr fullCalcOnLoad="1"/>
</workbook>
</file>

<file path=xl/sharedStrings.xml><?xml version="1.0" encoding="utf-8"?>
<sst xmlns="http://schemas.openxmlformats.org/spreadsheetml/2006/main" count="5405" uniqueCount="461">
  <si>
    <t>k`mi</t>
  </si>
  <si>
    <t>*viMiyi;- g_jriti&amp;</t>
  </si>
  <si>
    <t>siHi;- p{Wimi</t>
  </si>
  <si>
    <t>*viwiiWi&amp;^n_o niimi</t>
  </si>
  <si>
    <t>aByiisik`mi p{miiN( siHinii p{*ti*ni*witviRpi ximitii k`miIk( [mihÃimi-20]</t>
  </si>
  <si>
    <t>40 miIWi&amp; m(Lv(li g_Ni</t>
  </si>
  <si>
    <t>siHiIt( *viwiiWi&amp;^a(A m(Lv(li j\ t( *niSiini&amp;a(ni&amp; k#li sIKyii</t>
  </si>
  <si>
    <t>SiiLimiI *niyi*miti aiv( C\.</t>
  </si>
  <si>
    <t>x(Hi-3 *viwiiWi&amp;^niio rsiniI x(Hi(</t>
  </si>
  <si>
    <t>sii*htyi</t>
  </si>
  <si>
    <t>sIgi&amp;ti an( klii</t>
  </si>
  <si>
    <t>k#li</t>
  </si>
  <si>
    <t>p{iWi^nii sIm(linimiI *niyi*miti siim(li Wiiyi C\.</t>
  </si>
  <si>
    <t>SiiLini&amp; svicCtii jiLv( C\.</t>
  </si>
  <si>
    <t>bi&amp;ji *viwiiWi&amp;^a(n( middRpi Wiiyi C\.</t>
  </si>
  <si>
    <t>k(epiNi kiyi^ krviimiI titpirtii diKiv( C\.</t>
  </si>
  <si>
    <t>nivi&amp;ni biibiti utsiih p|vi^k Si&amp;K( C\.</t>
  </si>
  <si>
    <t>SiiLi *miliktini&amp; jiLviNi&amp; riK( C\.</t>
  </si>
  <si>
    <t>vyi*ktigiti svicCtii an( s_GiDtii jiLv( C\.</t>
  </si>
  <si>
    <t>piyii^virNini&amp; simit_lii jiLviviimiI upiyi(gi&amp; Wiiyi C\.</t>
  </si>
  <si>
    <t>etir viIcini</t>
  </si>
  <si>
    <t>BiiMiiS_*­ siiW(n_o mir(Ddir axirl(Kini</t>
  </si>
  <si>
    <t>mi)*lik viitii^ kWini/viktivyi</t>
  </si>
  <si>
    <t>sij^niitmik l(Kini</t>
  </si>
  <si>
    <t>kigiLkimi/T&amp;.Ali.Ami.*nimii^NimiI sihyi(gi</t>
  </si>
  <si>
    <t>utsivi ujviNi&amp;</t>
  </si>
  <si>
    <t>*viS(Mi *dni ujviNi&amp;</t>
  </si>
  <si>
    <t>niiTyi/niVtyi/v(SiB|Mii/a*Biniyi</t>
  </si>
  <si>
    <t>*vi*SiMT k)Silyi(ni&amp; a*Bivyi*kti</t>
  </si>
  <si>
    <t>p{viisi, piyi^Tni, m_liikiti</t>
  </si>
  <si>
    <t>hstil(*Kiti aok( biniivivii an( t(nii p{diSi^nimiI Biigi&amp;dir&amp;</t>
  </si>
  <si>
    <t>*vi*viwi spiwii^a(</t>
  </si>
  <si>
    <t>vigi^ *Sixikni&amp; sih&amp;</t>
  </si>
  <si>
    <t>aiciiyi^ni&amp; sih&amp;</t>
  </si>
  <si>
    <t>pi*r*SiMT-k</t>
  </si>
  <si>
    <t>j.r.nIbir</t>
  </si>
  <si>
    <t>jnmitiir&amp;Ki</t>
  </si>
  <si>
    <t>*viMiyi-g_jriti&amp;</t>
  </si>
  <si>
    <t>p{WimisiHi</t>
  </si>
  <si>
    <t>*¡ti&amp;yisiHi</t>
  </si>
  <si>
    <t>g{\D</t>
  </si>
  <si>
    <t>ani)picii*rk sititi m|lyiIkni</t>
  </si>
  <si>
    <t xml:space="preserve">a)picii*rk simiyiItir\ m|lyiIkni </t>
  </si>
  <si>
    <t>svi awyiyini kiyi^nii aiwiir\ m|lyiIkni</t>
  </si>
  <si>
    <r>
      <t>40</t>
    </r>
    <r>
      <rPr>
        <sz val="12"/>
        <rFont val="Mon_G001"/>
        <family val="0"/>
      </rPr>
      <t>g_Ni</t>
    </r>
  </si>
  <si>
    <r>
      <t>20</t>
    </r>
    <r>
      <rPr>
        <sz val="12"/>
        <rFont val="Mon_G001"/>
        <family val="0"/>
      </rPr>
      <t>g_Ni</t>
    </r>
  </si>
  <si>
    <r>
      <t xml:space="preserve">k#li g_Ni </t>
    </r>
    <r>
      <rPr>
        <sz val="12"/>
        <rFont val="Times New Roman"/>
        <family val="1"/>
      </rPr>
      <t>200</t>
    </r>
    <r>
      <rPr>
        <sz val="12"/>
        <rFont val="Mon_G001"/>
        <family val="0"/>
      </rPr>
      <t>miIWi&amp; m(Lv(li g_Ni</t>
    </r>
  </si>
  <si>
    <t>*viMiyi-gi*Niti</t>
  </si>
  <si>
    <t>*viMiyi-*hnd&amp;</t>
  </si>
  <si>
    <t>Akodr k#li g_Ni TkimiI</t>
  </si>
  <si>
    <t>sir\riSi g{\D</t>
  </si>
  <si>
    <t>P</t>
  </si>
  <si>
    <t>Ï</t>
  </si>
  <si>
    <t>*jllii *SixiNi si*mi*ti, mih\siiNii</t>
  </si>
  <si>
    <t>g_NipiHik</t>
  </si>
  <si>
    <t>SiiLin_o niimi;-</t>
  </si>
  <si>
    <t>viDp_ri an_pimi p{iWi*mik SiiLi</t>
  </si>
  <si>
    <t>wi(rNi;-</t>
  </si>
  <si>
    <t>vigi^;-</t>
  </si>
  <si>
    <t>*viMiyi ;-</t>
  </si>
  <si>
    <t>g_jriti&amp;</t>
  </si>
  <si>
    <t>gi*Niti</t>
  </si>
  <si>
    <t>k#li uttirvih&amp;a( ;-</t>
  </si>
  <si>
    <t>rJ.sIKyii;-</t>
  </si>
  <si>
    <t>hijr sIKyii;-</t>
  </si>
  <si>
    <t>p{Õni</t>
  </si>
  <si>
    <t>k#li g_Ni</t>
  </si>
  <si>
    <t>vigi^ *Sixik</t>
  </si>
  <si>
    <t>aiciiyi^</t>
  </si>
  <si>
    <t>pir&amp;xik</t>
  </si>
  <si>
    <t>*hnd&amp;</t>
  </si>
  <si>
    <t>jnmi tiir&amp;Ki</t>
  </si>
  <si>
    <t>j.nI</t>
  </si>
  <si>
    <t>ji*ti</t>
  </si>
  <si>
    <t>bixi&amp;</t>
  </si>
  <si>
    <t>anyi</t>
  </si>
  <si>
    <t>]</t>
  </si>
  <si>
    <t>g_j.</t>
  </si>
  <si>
    <t>aog{\J</t>
  </si>
  <si>
    <t>*vi.T\k.</t>
  </si>
  <si>
    <t>sii.*vi</t>
  </si>
  <si>
    <t>Sii.*Si.</t>
  </si>
  <si>
    <r>
      <t>*</t>
    </r>
    <r>
      <rPr>
        <sz val="11"/>
        <rFont val="LMG-Arun"/>
        <family val="0"/>
      </rPr>
      <t>§</t>
    </r>
    <r>
      <rPr>
        <sz val="11"/>
        <rFont val="Mon_G001"/>
        <family val="0"/>
      </rPr>
      <t>ti&amp;yisiHi</t>
    </r>
  </si>
  <si>
    <t>40 *viwiini(nii k#li g_Ni</t>
  </si>
  <si>
    <r>
      <t>sir\riSi [40 *viwiinimiIWi&amp; m(Lv(li g_Ni</t>
    </r>
    <r>
      <rPr>
        <sz val="12"/>
        <rFont val="Arial Unicode MS"/>
        <family val="2"/>
      </rPr>
      <t>÷</t>
    </r>
    <r>
      <rPr>
        <sz val="12"/>
        <rFont val="Mon_G001"/>
        <family val="0"/>
      </rPr>
      <t>2</t>
    </r>
  </si>
  <si>
    <r>
      <t xml:space="preserve">A </t>
    </r>
    <r>
      <rPr>
        <sz val="11"/>
        <rFont val="Mon_G001"/>
        <family val="0"/>
      </rPr>
      <t>g{\D viiLi biiLk(ni&amp; sIKyii;-</t>
    </r>
  </si>
  <si>
    <r>
      <t xml:space="preserve">B </t>
    </r>
    <r>
      <rPr>
        <sz val="11"/>
        <rFont val="Mon_G001"/>
        <family val="0"/>
      </rPr>
      <t>g{\D viiLi biiLk(ni&amp; sIKyii;-</t>
    </r>
  </si>
  <si>
    <r>
      <t xml:space="preserve">C </t>
    </r>
    <r>
      <rPr>
        <sz val="11"/>
        <rFont val="Mon_G001"/>
        <family val="0"/>
      </rPr>
      <t>g{\D viiLi biiLk(ni&amp; sIKyii;-</t>
    </r>
  </si>
  <si>
    <r>
      <t xml:space="preserve">D </t>
    </r>
    <r>
      <rPr>
        <sz val="11"/>
        <rFont val="Mon_G001"/>
        <family val="0"/>
      </rPr>
      <t>g{\D viiLi biiLk(ni&amp; sIKyii;-</t>
    </r>
  </si>
  <si>
    <r>
      <t xml:space="preserve">E </t>
    </r>
    <r>
      <rPr>
        <sz val="11"/>
        <rFont val="Mon_G001"/>
        <family val="0"/>
      </rPr>
      <t>g{\D viiLi biiLk(ni&amp; sIKyii;-</t>
    </r>
  </si>
  <si>
    <t>k#li biiLk(ni&amp; sIKyii;-</t>
  </si>
  <si>
    <t>ani#.ji*ti</t>
  </si>
  <si>
    <t>ani#.j.ji*ti</t>
  </si>
  <si>
    <t>bixi&amp;pIci</t>
  </si>
  <si>
    <t>*viMiyi-siimiiJk *viZiini</t>
  </si>
  <si>
    <t>*viMiyi-aog{\J</t>
  </si>
  <si>
    <t>*viMiyi-*viZiini an( T\kni(li(J</t>
  </si>
  <si>
    <t>S)xi*Nik t(mij sih S)xi*Nik *viMiyi(nii Akodr k#li g_Ni</t>
  </si>
  <si>
    <t>x(Hi-1</t>
  </si>
  <si>
    <t>x(Hi-2</t>
  </si>
  <si>
    <t>x(Hi-4</t>
  </si>
  <si>
    <t>vyi*ktigiti an( siimii*jk g_Ni(</t>
  </si>
  <si>
    <t>Siir&amp;*rk *SixiNi an( yi(gi</t>
  </si>
  <si>
    <t>sihS)xi*Nik p{viV*tia(</t>
  </si>
  <si>
    <t>kiyii^n_Bivi</t>
  </si>
  <si>
    <t>*Sixikn( miini p|vi^k bi(liiv( C\.</t>
  </si>
  <si>
    <t>sviyI*Sisti jiLv( C\.</t>
  </si>
  <si>
    <t>yi)*gik *k`yiia( utsiih p|vi^k kr\ C\.</t>
  </si>
  <si>
    <t>siI*Gik rmiti( k)Silyi p|vi^k rm( C\.</t>
  </si>
  <si>
    <t>K(lik$d an( *jnmii*sTk gi*tim(L an( liyibiwwi r&amp;t( kr\ C\.</t>
  </si>
  <si>
    <t>p{*tiniyi, r&amp;l( an( p{id\*Sik rmiti( k#SiLtii p|vi^k rm( C\.</t>
  </si>
  <si>
    <t>p{ÕnimIci[kvi&amp;z]miI Biigi&amp;dir&amp;</t>
  </si>
  <si>
    <t>m|lyi *SixiNini&amp; p{viV*ttimiI Biigi&amp;dir&amp;</t>
  </si>
  <si>
    <t>sIg{h p{viV*tti</t>
  </si>
  <si>
    <t>sii.*viZiini</t>
  </si>
  <si>
    <t>*viZiini T\k.</t>
  </si>
  <si>
    <r>
      <t xml:space="preserve">400 </t>
    </r>
    <r>
      <rPr>
        <sz val="12"/>
        <rFont val="Mon_G001"/>
        <family val="0"/>
      </rPr>
      <t>g_Ni</t>
    </r>
  </si>
  <si>
    <t>vyi*kti *vikisinii sir\risi g_Ni</t>
  </si>
  <si>
    <r>
      <t xml:space="preserve">1800 </t>
    </r>
    <r>
      <rPr>
        <sz val="12"/>
        <rFont val="Mon_G001"/>
        <family val="0"/>
      </rPr>
      <t>g_Ni</t>
    </r>
  </si>
  <si>
    <t>ni(owi</t>
  </si>
  <si>
    <t>*viMiyi-sii. *viZiini</t>
  </si>
  <si>
    <t>*viMiyi-*viZiini T\k.</t>
  </si>
  <si>
    <t>ani)picii*rk</t>
  </si>
  <si>
    <t>a)picii*rk</t>
  </si>
  <si>
    <t>svi awyiyini</t>
  </si>
  <si>
    <t>k#li Akodr</t>
  </si>
  <si>
    <t>k#li g_Ni TkimiI</t>
  </si>
  <si>
    <t>*jllii *SixiNi si*mi*ti, *jlli(;-mih\siiNii</t>
  </si>
  <si>
    <t>viMi^;-</t>
  </si>
  <si>
    <t>giimin_o niimi;-</t>
  </si>
  <si>
    <t>tiil_kin_o niimi;-</t>
  </si>
  <si>
    <t>p( s(nTrn_o niimi;-</t>
  </si>
  <si>
    <t>tiir&amp;Ki;-</t>
  </si>
  <si>
    <t>vigi^ *Sixikn_o niimi;-</t>
  </si>
  <si>
    <t>si&amp;.air.si&amp;.n_o niimi;-</t>
  </si>
  <si>
    <t>rJsTr</t>
  </si>
  <si>
    <t>m(Lv(li Akodr g{\D</t>
  </si>
  <si>
    <t>sIKyii</t>
  </si>
  <si>
    <t>A</t>
  </si>
  <si>
    <t>B</t>
  </si>
  <si>
    <t>C</t>
  </si>
  <si>
    <t>D</t>
  </si>
  <si>
    <t>E</t>
  </si>
  <si>
    <t>k#miir</t>
  </si>
  <si>
    <t>knyii</t>
  </si>
  <si>
    <r>
      <t xml:space="preserve">k#li g_Ni </t>
    </r>
    <r>
      <rPr>
        <sz val="12"/>
        <rFont val="Times New Roman"/>
        <family val="1"/>
      </rPr>
      <t>100</t>
    </r>
    <r>
      <rPr>
        <sz val="12"/>
        <rFont val="Mon_G001"/>
        <family val="0"/>
      </rPr>
      <t>miIWi&amp;</t>
    </r>
  </si>
  <si>
    <t>viDp_ri</t>
  </si>
  <si>
    <t>kD&amp;</t>
  </si>
  <si>
    <t>niviip_ri[nIdisiNi] p( s(nTr SiiLi</t>
  </si>
  <si>
    <t>viNikr p{*viNik#miir mi*Niliili</t>
  </si>
  <si>
    <t>nIdisiNi</t>
  </si>
  <si>
    <t>*jlliin_o niimi;-</t>
  </si>
  <si>
    <t>mih\siiNii</t>
  </si>
  <si>
    <t>siHini&amp; k#li ximitiia(/h\t_a(;-</t>
  </si>
  <si>
    <r>
      <t>pi*r*SiMT-1   piHik-</t>
    </r>
    <r>
      <rPr>
        <b/>
        <sz val="22"/>
        <rFont val="Times New Roman"/>
        <family val="1"/>
      </rPr>
      <t>A</t>
    </r>
    <r>
      <rPr>
        <b/>
        <sz val="22"/>
        <rFont val="Mon_G001"/>
        <family val="0"/>
      </rPr>
      <t xml:space="preserve">    rciniitmik m|lyiIkni piHik    wi(rNi-3 Wi&amp; 8</t>
    </r>
  </si>
  <si>
    <t>si(op(l_o kiyi^ siir&amp; r&amp;t( kr\ C\.</t>
  </si>
  <si>
    <t>*SixiNi p{ty( hkiritmik viliNi wiriv( C\.</t>
  </si>
  <si>
    <t>sihiwyiiyi&amp; p{ty( sihyi(gi diKiv( C\.</t>
  </si>
  <si>
    <t>giini/viidni [a*Biniyi,biiLgi&amp;ti vig(r\]</t>
  </si>
  <si>
    <t>*ciHimiI r\Kiiokni spiMT an( s_odr kr\ C\.</t>
  </si>
  <si>
    <t>*ciHimiI rogip|rNi&amp; siir&amp; r&amp;t( kr\ C\.</t>
  </si>
  <si>
    <t>*ciHimiI niv_o sij^ni kr\ C\.</t>
  </si>
  <si>
    <t>sirL aisini( utsiih p|vi^k kr\ C\.</t>
  </si>
  <si>
    <t>*viwiiWi&amp;^nii viliNi(</t>
  </si>
  <si>
    <t>siIskV*tik kiyi^k`mi</t>
  </si>
  <si>
    <t>ek(klibini&amp; p{viV*ti</t>
  </si>
  <si>
    <t>miiT&amp;kimi/biigikimi/SiiLi s_Si(Bini</t>
  </si>
  <si>
    <t>siHi;- *¡ti&amp;yi</t>
  </si>
  <si>
    <t>*viwiiWi&amp;^n_o niimi;-</t>
  </si>
  <si>
    <t>wi(rNi;</t>
  </si>
  <si>
    <t>vigi^</t>
  </si>
  <si>
    <t>hijr&amp; piHik nI.</t>
  </si>
  <si>
    <t>*viMiyi</t>
  </si>
  <si>
    <t>m(Lv(li g{\D</t>
  </si>
  <si>
    <t>*viMiyinii sIdBi^miI *viS(Mi ni(owi</t>
  </si>
  <si>
    <t>siimii*jk *viZiini</t>
  </si>
  <si>
    <t>*viZiini an( T\kni(li(J</t>
  </si>
  <si>
    <t>vyi*ktitvi *vikisi</t>
  </si>
  <si>
    <t>sWiL;</t>
  </si>
  <si>
    <t>viili&amp;ni&amp; sih&amp;</t>
  </si>
  <si>
    <t>tiir&amp;Ki;</t>
  </si>
  <si>
    <t>p{gi*ti piHik</t>
  </si>
  <si>
    <r>
      <t>pi*rNiimi piHik-</t>
    </r>
    <r>
      <rPr>
        <b/>
        <sz val="26"/>
        <rFont val="Times New Roman"/>
        <family val="1"/>
      </rPr>
      <t>C</t>
    </r>
  </si>
  <si>
    <t>*viMiyi;-gi*Niti</t>
  </si>
  <si>
    <t>*viMiyi;- gi*Niti</t>
  </si>
  <si>
    <t>*viMiyi;- *hnd&amp;</t>
  </si>
  <si>
    <t>*viMiyi;- siimiiJk *viZiini</t>
  </si>
  <si>
    <t>*viMiyi;- aog{\J</t>
  </si>
  <si>
    <t>*viMiyi;- *viZiini T\kni(li(J</t>
  </si>
  <si>
    <t>SiiLi;-viDp_ri an_pimi p{i.SiiLi</t>
  </si>
  <si>
    <r>
      <t>pi*r*SiMT-2   piHik-</t>
    </r>
    <r>
      <rPr>
        <b/>
        <sz val="14"/>
        <rFont val="Times New Roman"/>
        <family val="1"/>
      </rPr>
      <t>B</t>
    </r>
    <r>
      <rPr>
        <b/>
        <sz val="14"/>
        <rFont val="Mon_G001"/>
        <family val="0"/>
      </rPr>
      <t xml:space="preserve">    vyi*ktitvi *vikisi piHik    wi(rNi-3 Wi&amp; 8</t>
    </r>
  </si>
  <si>
    <r>
      <t>pi*r*SiMT-1   piHik-</t>
    </r>
    <r>
      <rPr>
        <b/>
        <sz val="16"/>
        <rFont val="Times New Roman"/>
        <family val="1"/>
      </rPr>
      <t>A</t>
    </r>
    <r>
      <rPr>
        <b/>
        <sz val="16"/>
        <rFont val="Mon_G001"/>
        <family val="0"/>
      </rPr>
      <t xml:space="preserve">    rciniitmik m|lyiIkni piHik    wi(rNi-3 Wi&amp; 8</t>
    </r>
  </si>
  <si>
    <t>hijr *dvisi(</t>
  </si>
  <si>
    <t>ni(owi;-</t>
  </si>
  <si>
    <t>m(Lv(li Akodr k#li;-</t>
  </si>
  <si>
    <t>Tki;-</t>
  </si>
  <si>
    <t>sIskVti</t>
  </si>
  <si>
    <t>*viMiyi;- sIskVti</t>
  </si>
  <si>
    <t>*viMiyi-sIskVti</t>
  </si>
  <si>
    <t>biitici&amp;ti sioviid ai*d si#nikr a)r piqkr simizi sik\ogi\ !</t>
  </si>
  <si>
    <t>khini&amp;, ci#Tk#li\,piHi, Akiok&amp;,viNi^ni ai*d si#nikr a)r piqkr simizi sik\ogi\ !</t>
  </si>
  <si>
    <t>gi&amp;ti ,k*vitii ,di\h\, pih\*liyii^o ai*d si#nikr a)r piqkr simizi siki\ogi\ !</t>
  </si>
  <si>
    <t>Cpi&amp; h#E ai@r hsti*li*Kiti piiQyisiimig{&amp; piqkr simizi sik\ogi\ !</t>
  </si>
  <si>
    <t>..kyii ,ki@ni ,kbi ,khi^o .kyii\o ai@r k@si\ viili\ p{Snii\o ki\ si#nikr ai@r piqkr simizi siki\ogi\ !</t>
  </si>
  <si>
    <t>gi&amp;ti,k*vitii,pih\*liyii^o ai@r di\h\ airi\h aviri\h k\ siiWi gii sik\ogi\ !</t>
  </si>
  <si>
    <t>mii@*Kik Avio *li*Kiti Rpimi\o p{Snii\ k\ utir d\ sik\ogi\ !</t>
  </si>
  <si>
    <t>Si#µ ucciir k\ siiWi biitici&amp;ti kr sik\ogi\ !</t>
  </si>
  <si>
    <t>*viMiyi pir api*ni mii@*Kik a*Bivyi*kti kr sik\ogi\ !</t>
  </si>
  <si>
    <t>kivyi ai@r pi*rcC\d piqkr simi&amp;xii kr sik\ogi\ !</t>
  </si>
  <si>
    <t>Rpir\Kii k\ aiwiir pir khini&amp; ki kWini Avio li\Kini kr sik\ogi\ !</t>
  </si>
  <si>
    <t>*ciHi ki avilii\kni krk\ khini&amp;,kivyi ai*d mii@*lik Rpi si\ *liKi sik\ogi\ !</t>
  </si>
  <si>
    <t>api$Ni^ kivyi Avio khini&amp; ki\ pi$Ni^ kr sik\ogi\ !</t>
  </si>
  <si>
    <t>simiiniiWi&amp;^ Sibd,*viRwwiiWi&amp;^ Sibd,mi#hivir\,khivitii\ ki viikyi mi\ p{yii\gi kr sik\ogi\ !</t>
  </si>
  <si>
    <t>*liogi-pi*rviti^ni k\ *niyimiini#siir viikyip{yii\gi kr sik\ogi\ !</t>
  </si>
  <si>
    <t>vicini-pi*rviti^ni k\ *niyimiini#siir viikyip{yii\gi kr sik\ogi\ !</t>
  </si>
  <si>
    <t>viikyi mi\o si\ sioZii,sivi^niimi,*viSi\MiNi,*k~yii k\ kili ki\ pihciinikr aiviSyiktiiaini#siir uniki upiyii\gi kr sik\ogi\ !</t>
  </si>
  <si>
    <t>upisigi^ Avio p{tyiyi ki upiyii\gi krk\ niyi\ Sibd ki&amp; siorcinii kr sik\ogi\ !</t>
  </si>
  <si>
    <t>aiviSyiktiiani#siir avyiyi ki upiyii\gi kr sik\ogi\ !</t>
  </si>
  <si>
    <t>GiTnii yii p{siogi k\ kirNii\ ki ani#miini kr sik\ogi\ !</t>
  </si>
  <si>
    <t>khini&amp;, ci#Tk#li\, piHi si#nikr ai@r piqkr simixi sik\ogi\\ !</t>
  </si>
  <si>
    <t>gi&amp;ti, k*vitii, di\h\, pih\*liyii^o si#nikr ai@r piqkr simixi sik\ogi\\ !</t>
  </si>
  <si>
    <t>Cpi&amp; h#E ai@r hsti*li*Kiti piiQyisiimig{&amp; piqkr simixi sik\ogi\\ !</t>
  </si>
  <si>
    <t>tikni&amp;k&amp; siiwinii\ k\ miiwyimi si\ si#nikr ai@r piqkr simixi sik\ogi\\ !</t>
  </si>
  <si>
    <t>Sibdki\Si ki upiyii\gi kr sik\ogi\ !</t>
  </si>
  <si>
    <t>sirli Aivio siyi#kti viikyi ai@r pi*rcC\d ki Si#wwi Rpi si\ ucciirNi Avio L\Kini kr sik\ogi\ !</t>
  </si>
  <si>
    <t>mii@*Kik Avio (li*Kiti Rpi mi\o p{Snii\ k\ uttir d\ sik\gi\ !</t>
  </si>
  <si>
    <t>aiviSyiktiini#siir *ksi&amp; Bi&amp; *viMiyi pir piHi *LKi sik\ogi\ !</t>
  </si>
  <si>
    <t>kivyi ai@r pi*rcC\d piqkr si*mixii kr sik\ogi\ !</t>
  </si>
  <si>
    <t>api#Ni^ kivyi Avio khini&amp; ki\ pi$Ni^ kr sik\ogi\ !</t>
  </si>
  <si>
    <t>pih\*liyii^o ai@r ci#Tk#lii\ ki *nimiiNi^ kr sik\ogi\ !</t>
  </si>
  <si>
    <t>viikyi mi\o sioZii, sivi^niimi, *viSi\MiNi ki\ pihciinikr aiviSyiktiini#siir uniki upiyii\gi kr sik\ogi\ !</t>
  </si>
  <si>
    <t>riMTXBiiMii si\o miitiVBiiMii mi\o ai@r miitiVBiiMii si\o riMTXBiiMii mi\o ani#viid kr sik\ogi\ !@</t>
  </si>
  <si>
    <t>p{Siisik&amp;yi Sibdivili&amp; ki p{yii\gi kr sik\ogi\ !</t>
  </si>
  <si>
    <t>api$Ni^ khini&amp; ki\ mii@*lik Rpi si\ pi$Ni^ kr sik\ogi\ !</t>
  </si>
  <si>
    <t>simi$h cicii^ k\ di@rini *ksi&amp; miti ki\ kirNisir svi&amp;kir yii asvi&amp;kir kr sik\ogi\ !</t>
  </si>
  <si>
    <t>*ksi&amp; Bi&amp; *viMiyi pir viid *viviid mi\o *hssii li\ sik\ogi\ !</t>
  </si>
  <si>
    <t>}iivyi yii viicyi siimig{&amp; mi\o aoti*ni^*hti mi$lyii\ ki\ Kii\ji sik\ogi\ !</t>
  </si>
  <si>
    <t>40 miIWi&amp; m(L v(li g_Ni</t>
  </si>
  <si>
    <t>m(Lv(li g_Ni</t>
  </si>
  <si>
    <t>2015/16</t>
  </si>
  <si>
    <t>sin(-2015/16</t>
  </si>
  <si>
    <t>*¡ti&amp;yisiHi l(*Kiti pir&amp;xii-2016</t>
  </si>
  <si>
    <r>
      <t>*</t>
    </r>
    <r>
      <rPr>
        <sz val="18"/>
        <rFont val="LMG-Arun"/>
        <family val="0"/>
      </rPr>
      <t>§</t>
    </r>
    <r>
      <rPr>
        <sz val="18"/>
        <rFont val="Mon_G001"/>
        <family val="0"/>
      </rPr>
      <t>ti&amp;yisiHi svi awyiyini kiyi^nii aiwiir\ m|lyiIkni-2015/16</t>
    </r>
  </si>
  <si>
    <t>p{WimisiHi l(*Kiti pir&amp;xii-2015</t>
  </si>
  <si>
    <t>p{WimisiHi svi awyiyini kiyi^nii aiwiir\ m|lyiIkni-2015/16</t>
  </si>
  <si>
    <t>ai fieli gim( ti( aivi&amp; anyi fieli(
Diunili(D krvii</t>
  </si>
  <si>
    <t>www.pravinvankar.com</t>
  </si>
  <si>
    <t>siieT a(pini kr(.</t>
  </si>
  <si>
    <t xml:space="preserve">GUJRATI FONT MATE:- </t>
  </si>
  <si>
    <t>UPAR NI SITE OPEN KARI RIGTH SIDE ENDEX MA FONT PAR CLICK KARO.</t>
  </si>
  <si>
    <t>ni(owi;- UniiL# v(k\Sini biid tii-13/6/2016n( si(miviirnii r(j SiiLimiI siviir\ 7/30 kliik\ aiviv_o.</t>
  </si>
  <si>
    <t>ci)hiNi wivili*sIh Birtik#miir</t>
  </si>
  <si>
    <t>Qik(r sii*hli jsivItiJ</t>
  </si>
  <si>
    <t>24/4/2003</t>
  </si>
  <si>
    <t>d\siie sIjyik#miir aIbiiBiie</t>
  </si>
  <si>
    <t>29/6/02</t>
  </si>
  <si>
    <t>riviL mih\Si rm(SiBiie</t>
  </si>
  <si>
    <t>piT\li piiWi^k#miir g_NivItiBiie</t>
  </si>
  <si>
    <t>30/6/2003</t>
  </si>
  <si>
    <t>si(lIk&amp; dSirWiJ tilisIgiJ</t>
  </si>
  <si>
    <t>25/6/2002</t>
  </si>
  <si>
    <t>zilii aj#^ni*soih *vik`mi*soih</t>
  </si>
  <si>
    <t>Qik(r *Silpiib(ni s(owiiJ</t>
  </si>
  <si>
    <t>27/11/2001</t>
  </si>
  <si>
    <t>Qik(r jigiV*tib(ni BiliiJ</t>
  </si>
  <si>
    <t>Qik(r r&amp;ok#b(ni m_k\Sik#miir</t>
  </si>
  <si>
    <t xml:space="preserve">p{jipi*ti p|nimi *vini(dBiie </t>
  </si>
  <si>
    <t>30/8/2002</t>
  </si>
  <si>
    <t>riviL p|nimib(ni rm(SiBiie</t>
  </si>
  <si>
    <t>22/11/2002</t>
  </si>
  <si>
    <t>piT\li *vi*wib(ni kmil(Sik#miir</t>
  </si>
  <si>
    <t>piT\li a*pi^tiib(ni *dli&amp;piBiie</t>
  </si>
  <si>
    <t>21/5/2003</t>
  </si>
  <si>
    <t>piT\li JZii m_k\SiBiie</t>
  </si>
  <si>
    <t>13/8/2003</t>
  </si>
  <si>
    <t>piT\li si(nilib(ni Bi&amp;KiiBiie</t>
  </si>
  <si>
    <t>*vi*viwi sii*htyi sviRpii\ siioBiLSi\.</t>
  </si>
  <si>
    <t>rmitii\,p{viV*tiai\,mi#liikitii\,p{i\j\kTvik^ ”iri simij k\LviSi\.</t>
  </si>
  <si>
    <t>p{id\*Sik gi&amp;tii\ ani\ kWiiai\ jiNiSi\ tiWii simiJ SikSi\.</t>
  </si>
  <si>
    <t>vi\bisiieT,e-mi\eli,a\si.a\mi.a\si.”iri jRr&amp; mii*hti&amp; mi\LviSi\ ani\ simijSi\.</t>
  </si>
  <si>
    <t>aiSir\ 5000 Sibdi\ jiNi\ ani\ Sibdki\Sinii\ upiyii\gi kr&amp; vyiivihi*rk vyiikrNi jiNi&amp; SikSi\.</t>
  </si>
  <si>
    <t>pi*r*citi,api*r*citi pi*r*sWi*timiio viNi^ni ani\ *vi}li\MiNi kr&amp; SikSi\.</t>
  </si>
  <si>
    <t>kivyinii\ mi#KipiiQ kr&amp; Biiviviih&amp; piQni kr\ ani\ siir rj$ kr&amp; SikSi\.</t>
  </si>
  <si>
    <t>pi*rsioviid,cicii^miio Biigi li\ ani\ pii\tiinii a*Bip{iyi rj$ kr\ ani\ j\-ti\ siodBi^miio p{}nii\ pi$CSi\.</t>
  </si>
  <si>
    <t xml:space="preserve">miinyi ji\DNi&amp;,*virimi*cihnii\nii upiyii\giWi&amp; }iVtili\Kini kr\ tiWii siioBiL\li&amp; biibitii\,viitii^ai\ k\ 
p{siogii\ *viSi\ siirli\Kini kr&amp; SikSi\.
</t>
  </si>
  <si>
    <t>viitii^,piHii\ tiWii *nibiowi liKi&amp; SikSi\.</t>
  </si>
  <si>
    <t>*ciHiviNi^ni kr&amp;n( liKi&amp; SikSi\.</t>
  </si>
  <si>
    <t>giwiioSi pirWi&amp; siirioSi,Si&amp;Mi^k pirWi&amp; viitii^,kh\viti pirWi&amp; viitii^ j\vii li\Kii\ni#o sij^ni kr&amp; SikSi\.</t>
  </si>
  <si>
    <t>sWii*nik *viSi\Mi vyi*ktini&amp; mi#liikiti lie ti\ni#o Jvinici*rHi liKi&amp; SikSi\.</t>
  </si>
  <si>
    <t>kmpyi$Tr pirWi&amp; jRr&amp; *vigitii\ Sii\wi&amp; ti\ni&amp; nii\owi kr&amp; SikSi\.</t>
  </si>
  <si>
    <t>si#*viciir,si#Bii*Miti,kh\viti,kivyipio*ktiai\nii\ *viciir-*vistiir kr&amp; SikSi\.</t>
  </si>
  <si>
    <t>vyi*ktigiti ani\ j$Wimiio si*kyi Biigi&amp;dir&amp; li\Si\ ani\ pii\tiini&amp; viiti rj$ kr&amp; SikSi\.</t>
  </si>
  <si>
    <t>*Sixikni&amp; middWi&amp; vi\bisiieT,e-mi\eli ”iri jRr&amp; mii*hti&amp; a\kHi kr&amp; SikSi\.</t>
  </si>
  <si>
    <t>Sibd-Sibd vicci\nii\ sibiowi,Sibdnii\ aWi^,sio*wi,aliokir,simiisi,sioyii\jni,R*qp{yii\gii\,kh\vitii\ si*hti vyiivihi*rk vyiikrNinii\ upiyii\gi kr&amp; SikSi\.</t>
  </si>
  <si>
    <t>siir&amp;-nirsi&amp; biibitii\ aogi\ *ciotini kr&amp; yii\gyi *niNi^yi lie SikS(.</t>
  </si>
  <si>
    <t>viioci\li&amp; siimig{&amp;miioWi&amp; kiyi^kirNi sibiowii\ni\ aiwiir\ viwi# mii*hti&amp; mi\Lvivii miiT\ Sii miiT\ ? 
k\vi&amp; r&amp;ti\ ? j\vii p{}nii\ pi$C&amp; SikS(.</t>
  </si>
  <si>
    <t>Sibdki\Si m(o s( Sibd( k\ awi^ q$oq\g(o !</t>
  </si>
  <si>
    <t>viitii^ siioBiL&amp; T$okmiio kh&amp; SikSi\.</t>
  </si>
  <si>
    <t>a*Biviidni siioBiL&amp;,ti\vii a*Biviidninii\ yii\gyi p{tyi#tir aipi&amp; SikSi\.</t>
  </si>
  <si>
    <t>aWi^pi$Ni^ sioviid kr&amp; SikSi\.</t>
  </si>
  <si>
    <t>aWi^pi$Ni^ siodBi^miio rh\lii Sibdi\,viikyii\ ani\ pi*rcC\dni#o mi$kviicini ani\ mi#Kiviicini kr&amp; SikSi\.</t>
  </si>
  <si>
    <t>viitii^,pi*rcC\d ani\ kivyini#o aWi^g{hNi kr&amp; SikSi\.</t>
  </si>
  <si>
    <t>fkrini#o ani#li\Kini kr&amp; SikSi\.</t>
  </si>
  <si>
    <t>a\k p{kirni&amp; mii*hti&amp;ni#o bi&amp;ji sviRpimiio [T\bili,g{if,nikSii vigi\r\] Rpiiotir kr&amp; SikSi\.</t>
  </si>
  <si>
    <t>Sibdki\Sinii\ upiyii\gi kr&amp; ,jRr&amp; Sibdi\ mi\Lvi&amp; SikSi\..</t>
  </si>
  <si>
    <t>UliT-p{}nii\ pi$C&amp; SikSi\ ani\ ti\vii p{}nii\nii jviibi aipi&amp; SikSi\.</t>
  </si>
  <si>
    <t>GiTnii,p{siogi,vyi*kti ani\ sWiL aogi\ pii\tiini&amp; liigiNi&amp; rj$ kr&amp; SikSi\.</t>
  </si>
  <si>
    <t>api*r*citi vyi*kti\nii\ siimiinyi pi*rciyi mi\Lvi&amp; SikSi\.</t>
  </si>
  <si>
    <t>pii\tiinii pi*r*citi xi\Himiio biniti&amp; *kyiiai\ ani\ bini\lii p{siogii\ni&amp; rj$aiti kr&amp; SikSi\.</t>
  </si>
  <si>
    <t>pi#stikiliyinii pi#stiki\,siimii*yiki\ ni\ viti^miinipiHii\ viioci&amp; SikSi\.</t>
  </si>
  <si>
    <t>pii\tiinii piyii^virNini&amp; siod*Bi^ti biibitii\ni&amp; ti#linii kr&amp;, rj$aiti kr&amp; SikSi\.</t>
  </si>
  <si>
    <t>visti#,p{iNi&amp;,pixi&amp;,vyi*ktiai\nii pii\tiini\ gimitii lixiNii\, pii\tiini&amp; pisiod-niipisiod an( liigiNi&amp;ai\ kh&amp; SikSi\.</t>
  </si>
  <si>
    <t>kilpi*nik sioBiiviniiai\ rj$ kr&amp; SikSi\.</t>
  </si>
  <si>
    <t>siok$li si$ciniiai\ siioBiL&amp;,viioci&amp; ti\nii\ p{*tiBiivi aipi&amp; SikSi\.</t>
  </si>
  <si>
    <t>pi*rcC\dmiioWi&amp; atii*k^k *vigitii\ tiirvi&amp; SikSi\ ani\ ti\ni\ si#wiir&amp; SikSi\.</t>
  </si>
  <si>
    <t>*ciHii\,T\bili,g{if,nikSii,viitii^,GiTnii k\ pi*rcC\dni&amp; *vigitii\ni&amp; sirKiimiNi&amp; kr&amp; SikSi\.</t>
  </si>
  <si>
    <t>*ciHii\,T\bili,g{if,nikSii,viitii^ GiTnii k\ *vigitii\ni#o vigi&amp;^krNi kr&amp; SikSi\.</t>
  </si>
  <si>
    <t>fkrini#o }iVtili\Kini kr&amp; SikSi\.</t>
  </si>
  <si>
    <t>GiTnii,viitii^nii piiHii\,piiHii\ni&amp; liixi*Niktii,sWiLi\,mi#Kyi GiTnii,GiTniik`mini&amp; *vigitii\ tiirvi&amp; SikSi\.</t>
  </si>
  <si>
    <t>cii\kksi p{*k`yiiai\ miiT\ni&amp; si$ciniiai\ ani#sir&amp; SikSi\ ani\ ai p{kirni&amp; si$ciniiai\ aipi&amp; SikSi\.</t>
  </si>
  <si>
    <t>siiwini-siimig{&amp; pirni&amp; si$ciniiai\ ani\ *vigitii\ni#o upiyii\jni kr&amp; SikSi\.</t>
  </si>
  <si>
    <t>niiTk&amp;yi ani\ vyiivihi*rk sioviidi\ kr&amp; SikSi\.</t>
  </si>
  <si>
    <t>GiTnii,viitii^ k\ pi*kyiini&amp; *vigitii\ tii*k^k kmimiio gii\Qvi&amp; SikSi\.</t>
  </si>
  <si>
    <t>ani#Bivii\ ani\ avilii\knii\nii aidini-p{dini ”iri nivii xi\Hini&amp; *vigitii\ jiNi&amp; SikSi\ ani\ rj$ kr&amp; SikSi\.</t>
  </si>
  <si>
    <t>Bi*viMyini&amp; sioBiiviniiai\ an( aiyii\jnii\ni#o viNi^ni kr&amp; SikSi\.</t>
  </si>
  <si>
    <t>sWii*nik xi\Hi upiriotinii vyivisiiyikiri\nii\ pi*rciyi mi\Lvi&amp; SikSi\.</t>
  </si>
  <si>
    <t>T\bili,g{if,nikSii,kiD^,fi\mi^ ani\ pi*rcC\dni&amp; mii*hti&amp; ai p{kirnii bi&amp;ji sviRpii\miio rj$ 
kr&amp; SikSi\.</t>
  </si>
  <si>
    <t>Bi)gii\*lik *vigitii\,vih&amp;viT&amp;tioHinii sWiLi\,pidi*wikir&amp;ai\,a*wikir&amp;ai\ j\vi&amp; siimii*jk *viZiinini&amp;
vyivihirmiio vipiriti&amp; sioklpiniiai\ ai\LKi&amp; SikSi\.</t>
  </si>
  <si>
    <t>GiTnii-viitii^ni&amp; mi#Kyi *vigitii\ kiyi^kirNi sibiowi tiirvi&amp; SikSi\.</t>
  </si>
  <si>
    <t>Sibdi\,Sibdsimi$hi\ ani\ anyi mii*hti&amp; pirWi&amp; pi*rcC\d liKi&amp; SikSi\.</t>
  </si>
  <si>
    <t>viitii^ ,ah\viili k\ viNi^ni liKi&amp; SikSi\.</t>
  </si>
  <si>
    <t>awi$r&amp; viitii^nii *vikisi miiT\ aigiLni&amp; GiTniiai\ rj$ kr&amp; SikSi\ aWivii aipi\lii *viklpi(miioWi&amp;
yii\gyi *viklpi pisiod kr&amp; nivii\ aoti rj$ kr&amp; SikSi\.</t>
  </si>
  <si>
    <t>viitii^ ani\ GiTniiniio piiHii\ni&amp; adliibidli&amp; kr&amp; ti\ni\ nivii sviRpi\ rj$ kr&amp; SikSi\.</t>
  </si>
  <si>
    <t>sirL piwii\[si#Bii*Mitii\,p{h\*liki,gi&amp;tii\]T$ok&amp; viitii^,bii\wikWii,p{siogikWii siioBiL&amp;ni\ simiJ SikSi\.</t>
  </si>
  <si>
    <t>pi*r*citi tiWii kilpi*nik pi*r*sWi*timiio Witii siimiinyi sioviidi\ simijpi$vi^k siioBiL&amp;ni\ simiJ SikSi\.</t>
  </si>
  <si>
    <t>siid&amp; sirL viitici&amp;ti ani\ viNi^ni simijpi$vi^k siioBiL&amp;ni\ simiJ SikSi\.</t>
  </si>
  <si>
    <t>1 Wi&amp; 100 si#wi&amp;ni&amp; sioKyii siioBiL&amp;ni\ simijSi\.</t>
  </si>
  <si>
    <t>sirL piwii\[si#Bii*Mitii\,p{h\*liki,gi&amp;tii\]ni( S_Û piiQ kr\ an( T$ok&amp; viitii^,bii\wikWii,p{siogikWii simiJni\ kh\Si\.</t>
  </si>
  <si>
    <t>pi*r*citi tiWii kilpi*nik pi*r*sWi*timiio Witii siimiinyi sioviidi\ bii\liSi\.</t>
  </si>
  <si>
    <t>siid&amp; sirL viitici&amp;ti ani\ viNi^ni sioskVtimiio krSi\.</t>
  </si>
  <si>
    <t>1 Wi&amp; 100 si#wi&amp;ni&amp; sioKyii simiJni\ bii\liSi\.</t>
  </si>
  <si>
    <t>piiQyipi#stik siobi*witi sioskVtimiio pi$Ciyi\lii p{}nii\nii utir sioskVtimiio j bi\-HiNi viikyii\miio aipiSi\.</t>
  </si>
  <si>
    <t>sio*wiyi#kti Sibdi\ siiWi\nii svitioHi viikyii\ ti\mij niinii fkriai\ni#o Si#Û viicini krSi\.</t>
  </si>
  <si>
    <t>si#Bii*Mitii\ ,sti$*ti,gi&amp;tii\ [piwiioSi(]n_o sisvir liyibiÛ piQni ani\ giini krSi\.</t>
  </si>
  <si>
    <t>giwiioSini#o airi\h-aviri\h, hiviBiivi ani\ Si#Û ucciir siiWi\ mi#Kiviicini krSi\.</t>
  </si>
  <si>
    <t>siidi tiWii ji\Dixiryi#kti pi*rcC\dni#o ani#li\Kini krSi\.</t>
  </si>
  <si>
    <t>siidi tiWii ji\Dixiryi#kti pidi\ siiWi\nii pi*rcC\dni#o }iVtili\Kini krSi\.</t>
  </si>
  <si>
    <t>1 Wi&amp; 100 si#wi&amp;ni&amp; sioKyii aoki\miio ani\ Sibdi\miio liKiSi\.</t>
  </si>
  <si>
    <t>piiQyipi#stik siobi*witi p{}nii\nii jviibi sioskVtimiio liKiSi\.</t>
  </si>
  <si>
    <t>*dniciyii^,p{siogiviNi^ni tiWii kWiini#o svitioHi li\Kini krSi\.</t>
  </si>
  <si>
    <t>siimiinyi viitici&amp;timiio upiyii\gi&amp; vyiikrNinii mi#dia( jiNiSi\.</t>
  </si>
  <si>
    <t>aipi\li pi$Ni^Gini sioKyiini#o Ginimi$L Sii\wi&amp; SikSi\.</t>
  </si>
  <si>
    <t>siomi\yi sioKyiini&amp; *viri\wi&amp; sioKyii ani\ vyisti sioKyii *viSi\ jiNi&amp; SikSi\.</t>
  </si>
  <si>
    <t>siomi\yi sioKyiiai\nii sirviiLi *viSi\nii gi#Niwimii^\ *viSi\ jiNi&amp; SikSi\.</t>
  </si>
  <si>
    <t>siomi\yi sioKyiiai\nii gi#Niikir *viSi\nii gi#Niwimii^\ *viSi\ jiNi&amp; SikSi\.</t>
  </si>
  <si>
    <t>pi$Nii^ok Giitiioknii *niyimii\ jiNi\ ani\ diKiliimiio ti\nii\ upiyii\gi kr&amp; SikSi\.</t>
  </si>
  <si>
    <t>api$Nii^ok [ siomi\yi ] Giitiiok *viSi\ jiNi\ ani\ diKiliimiio ti\nii\ upiyii\gi kr&amp; SikSi\.</t>
  </si>
  <si>
    <t>giNi dSii^viviini&amp; r&amp;tii\ *viSi\ jiNi&amp; SikSi\.</t>
  </si>
  <si>
    <t>k\Tliik *vi*SiMT giNi *viSi\ jiNi\ ani\ ti\mini\ siok\timiio dSii^vi&amp; SikSi\.</t>
  </si>
  <si>
    <t>citi#Mki\Ninii Ki$Niinii miipi aiwii*rti ki\yiDi uk\li&amp; SikSi\.</t>
  </si>
  <si>
    <t>citi#Mki\Ninii p{kiri\ *viSi\ jiNi&amp; SikSi\.</t>
  </si>
  <si>
    <t>niLikirni&amp; vik`sipiiT&amp; ani\ k#li sipiiT&amp;nii xi\HifLni#o si$Hi tiirvi&amp; SikSi\.</t>
  </si>
  <si>
    <t>niLikirni#o GinifL Sii\wiviini#o si$Hi tiirvitiio Si&amp;Ki&amp; SikSi\.</t>
  </si>
  <si>
    <t>niLikirnii xi\HifL ani\ GinifLnii vyiivihi*rk ki\yiDiai\nii\ uk\li mi\Lvi&amp; SikSi\.</t>
  </si>
  <si>
    <t>bi\nkni&amp; Upiyii\*gitii jiNi&amp; SikSi\.</t>
  </si>
  <si>
    <t>Kiitiiai\niio *vi*viwi p{kir *viSi\ jiNi&amp; SikSi\.</t>
  </si>
  <si>
    <t>ci\k ani\ ci\knii p{kir *viSi\ jiNi&amp; SikSi\.</t>
  </si>
  <si>
    <t>cikviV*Û vyiij *viSi\ simij mi\Lvi&amp; SikSi\.</t>
  </si>
  <si>
    <t>cikviV*Û vyiijnii si$Hini&amp; middWi&amp; giNitir&amp; kr&amp; SikSi\.</t>
  </si>
  <si>
    <t>cikviV*Û vyiij ani\ siidi vyiijnii\ tifiviti simiJ SikSi\.</t>
  </si>
  <si>
    <t>kiminii dr *viSi\ simij mi\Lvi&amp; SikSi\.</t>
  </si>
  <si>
    <t>sioyi#kti kiminii\ dr Sii\wi&amp; SikSi\.</t>
  </si>
  <si>
    <t>kiminii dr p{miiNi\ mih\nitiiNi#o Sii\wi&amp; SikSi\.</t>
  </si>
  <si>
    <t>pi$Ni^vigi^ *Hipid&amp;nii aviyivii\ piiD&amp; SikSi\.</t>
  </si>
  <si>
    <t>simi&amp;krNi aiwii*rti vyiivihi*rk ki\yiDiai\ uk\li&amp; SikSi\.</t>
  </si>
  <si>
    <t>aipi\li Ki$Niini\ a\kRpi hi\yi ti\vii\ Ki$Nii\ rci&amp; SikSi\.</t>
  </si>
  <si>
    <t>p{viV*tiai\ ”iri hviinii dbiiNi *viSi\ simij spiMT kr&amp; SikSi\.</t>
  </si>
  <si>
    <t>Ki\ti&amp;miio *biyiirNi ani\ Kiitirni#o mihtvi simijivi&amp; SikSi\.</t>
  </si>
  <si>
    <t>pii\tiini\ ani#Biviiti&amp; siovi\dniiai\nii aiwiir\ siovi\dniig{ih&amp; aogii\nii kiyi^ viNi^vi&amp; SikSi\.</t>
  </si>
  <si>
    <t>hviinii dbiiNinii *siÛioti aiwii*rti vyivihi*rk siiwinii\nii p{yii\gi kr&amp; SikSi\.</t>
  </si>
  <si>
    <t>hviinii dbiiNinii *siÛioti aiwiir\ kiyi^ krtiio siidio rmikDio k\ siiwinini#o *nimii^Ni kr&amp; SikSi\.</t>
  </si>
  <si>
    <t>pi#Mpinii rogi ani\ si#giowi j\vii gi#Niwimii^\nii\ piriginiyinini&amp; *k`yii siiWi\ siobiowi spiMT kr&amp; SikSi\.</t>
  </si>
  <si>
    <t>rsi&amp;krNini#o mihtvi simijivi&amp; SikSi\.</t>
  </si>
  <si>
    <t>si#xmiJvii\ ani\ rsi&amp;krNi siobio*witi p{dini krniir mihini v)Zii*niki\ni&amp; kdr kr&amp; SikSi\.</t>
  </si>
  <si>
    <t>pii\tiini&amp; pisiodgi&amp;niio pi#Mpii\ a\k*Hiti kr&amp; SikSi\.</t>
  </si>
  <si>
    <t>pi#Mpinii *vi*viwi Biigii\ni\ avilii\kniWi&amp; si#*ni*Îti kr&amp; SikSi\.</t>
  </si>
  <si>
    <t>piik utpiidni siobio*witi *vi*viwi pi*rbiLi\ aogi\ *viSi\Mi jiNikir&amp; p{ipti kr&amp; SikSi\.</t>
  </si>
  <si>
    <t>Siir&amp;*rk *kyiiai\ni#o siociilini ani\ *niyioHiNi krtii tioHi *viSi\ jiNikir&amp;ni&amp; ecCi dSii^vi&amp; SikSi\.</t>
  </si>
  <si>
    <t>*p{zmi viD\ Witii p{kiSinii vik&amp;Bivinini\ simijviinii\ p{yitni kr&amp; SikSi\.</t>
  </si>
  <si>
    <t>aoti;sHiivi&amp; g{o*Wiai\ ani\ ci\tiitioHini&amp; kiyi^p{Niili&amp;ni#o viNi^ni aikV*ti di\r&amp; k\ mii\D\li biniivi&amp; kr&amp; SikSi\.</t>
  </si>
  <si>
    <t>kigiL ti\mij ti\nii j\vi&amp; anyi ni&amp;piji\nii pi#ni;*nimii^Nini&amp; p{*kyiimiio si*k`yi Biigi li\Si\.</t>
  </si>
  <si>
    <t>aisipiisinii piyii^virNimiio p{ipti pi#Mpii\ ani\ dlipiHinii avilii\kninii aiwiir\ nii\owi t)yiir kr&amp; SikSi\.</t>
  </si>
  <si>
    <t>pirmiiNi#o rciniini\ aiwiir\ j\ ti\ titvini\ ai\LKi&amp; bitiivi&amp; SikSi\.</t>
  </si>
  <si>
    <t>ke risiiyi*Nik p{*kyii ai\*ksiD\Sini k\ r&amp;DkSini C\ ti\ kirNii\ si*hti kh&amp; SikSi\ ani\ ti\nii\ upiyii\gi jiNi&amp; SikSi\.</t>
  </si>
  <si>
    <t>wiiti# awiiti#nii gi#Niwimii^\ni\ aiwii*rti vyivihirmiio ti\nii\ upiyii\gi *viciir&amp; SikSi\.</t>
  </si>
  <si>
    <t>pirmiiNi# kmiiok aiwii*rti titvini&amp; sioyii\jktii nikk&amp; kr&amp; SikSi\.</t>
  </si>
  <si>
    <t>jyii\tini#o avilii\kni kr&amp; jyii\tinii *vi*viwi Biigii\ *viSi\ simiJ SikSi\ ani\ siopi$Ni^ k\ api$Ni$ dhnini&amp; GiTniini\ simijvii p{yitni kr&amp; SikSi\.</t>
  </si>
  <si>
    <t>bi\ titvii\ vicci\ risiiyi*Nik p{*kyiiWi&amp; biniti&amp; ni&amp;pij *viSi\ *viciir&amp; SikSi\ ani\ ti\niio kirNii\ rj$ kr&amp; SikSi\.</t>
  </si>
  <si>
    <t>pirmiiNi# k\n¡ni&amp; rcinii *viSi\ mii*hti&amp; a\kQ&amp; kr&amp; ti\nii *viSi\ jiNivii p{yitni kr&amp; SikSi\.</t>
  </si>
  <si>
    <t>wiiti# ani\ awiiti#ni&amp; risiiyi*Nik p{*k`yii *viSi\ jiNivii p{yitni kr&amp; SikSi\.</t>
  </si>
  <si>
    <t>si)r upikrNii\ *viSi\ jiNivii p{yitni kr&amp; SikSi\.</t>
  </si>
  <si>
    <t>*vi*viwi p{kirnii si)r upikrNii\ [ si$yi^k$kr,sii\lir vii^Tr h&amp;Tr,sii\lir DXiyir ] ni&amp; rcinii simiJ SikSi\ ani\ si)r upikrNii\ni&amp; rcinii kr&amp; SikSi\.</t>
  </si>
  <si>
    <t>SiiLi kxiia\ piyii^virNini&amp; jiLviNi&amp; siodBi^\ eki\fX\nDli&amp; siptiihni&amp; ujviNi&amp; kr&amp; SikSi\ ani\ piyii^virNini&amp; jiLviNi&amp; siodBi^\ jigiVti bini&amp; SikSi\.</t>
  </si>
  <si>
    <t>aotigii^\L ani\ bi*hgii^\L li\nsinii\ vyivihirmiio upiyii\gi kr&amp; SikSi\.</t>
  </si>
  <si>
    <t>aotigii^\L ani\ bi*hgii^L li\nsini&amp; liixi*Niktiini\ wyiini\ lie siidi T\*liski\pini&amp; ani\ a\*piski\pini&amp; rcinii kr&amp; SikSi\.</t>
  </si>
  <si>
    <t>ki\e piNi pidiWi^ni\ ji\e ani\ ti\nii gi#Niwimi^ni\ aiwiir\ ti\ pidiWi^ wiiti# C\ k\ awiiti# ti\ nikk&amp; kr&amp; SikSi\.</t>
  </si>
  <si>
    <t>ai\*ksijni viiyi# biniivi&amp; ksii\T&amp;ni&amp; middWi&amp; j\ ti\ viiyi#ni\ ai\LKi&amp; SikSi\.</t>
  </si>
  <si>
    <t>BiirtimiI y_r(*piyini p{jinii aigiminiWi&amp; Biirti&amp;yi e*tihisi pir piD\li&amp; d$r(gimi&amp; asir( *viS( jiNi&amp; SikS(.</t>
  </si>
  <si>
    <t>piVWvi&amp; pir aiv(li aivirNi( an( t(ni&amp; miiniviJvini upir piDti&amp; asir( *viS( jiNi&amp; SikS(.</t>
  </si>
  <si>
    <t>Biirtinii bIwiirNini&amp; *viS(Mitiia( j\vi&amp; k\ wimi^*nirp(xitii, p{jisittiik, sIGirijyi, niigi*rknii m|LB|ti a*wikir( *viS( jiNikir&amp; m(Lvi&amp; SikS(.</t>
  </si>
  <si>
    <t>Biirti&amp;yi Siisik(ni&amp; nibiLiea(n( kirN( *vid\Si&amp; p{ji Siisik k\vi&amp; r&amp;t( bini&amp; t(nii *viS( jiNi&amp; SikS(.</t>
  </si>
  <si>
    <t>p{ikV*tik aipi*ttia( *viS( jiNi&amp; SikS(.</t>
  </si>
  <si>
    <t>p{ikV*tik aipi*ttia(nii udBiivi Wiviinii kirNi( *viS( jiNi&amp; SikS(.</t>
  </si>
  <si>
    <t>aog{\j(A Biirti pir j\ r&amp;ti( apiniivi&amp; Siisini ky_^ t(ni aipiNii d\Si pir k\vi&amp; asir( piD&amp; t(nii *viS( jiNi&amp; SikS(.</t>
  </si>
  <si>
    <t>bidliiti&amp; jti&amp; aibi(hvii an( t(ni&amp; vyiipik asir( *viS( jiNiS( an( t(nii upiiyi( *viS( *viciir&amp; SikS(.</t>
  </si>
  <si>
    <t>Biirti&amp;yi sIsidni&amp; rcinii, t(nii kiyi(^ tiWii sIsid&amp;yi vih&amp;viT&amp; kiyi^p{Niili&amp; *viS( jiNikir&amp; m(Lvi&amp; SikS(.</t>
  </si>
  <si>
    <t>aog{\j Siisini siim( Biirti&amp;yi p{jiA an( Siisik(A  kr\li p{Wimi sviitIHyi sIg{imi *viS( jiNikir&amp; m(Lvi&amp; SikS(.</t>
  </si>
  <si>
    <t>Biirtini&amp; wii*mi^k, siimiiJk pi*r*sWi*tiWi&amp; mii*htigiir Wiiyi.</t>
  </si>
  <si>
    <t>*vi*viwi simiiijs_wiirk( *viS( jiNiS( an( t(nii kiyi(^Wi&amp; viik\f Wie SikS(.</t>
  </si>
  <si>
    <t>p{ici&amp;ni an( hilini&amp; wii*mi^k-siimii*jk pi*r*sWi*tini( t_liniitmik aByiisi kr&amp; mii*hti&amp; m(Lvi&amp; SikS(.</t>
  </si>
  <si>
    <t>piyii^virNi&amp;yi p{d$MiNi an( t(ni&amp; asir(Wi&amp; mii*htigiir Wie SikS(.</t>
  </si>
  <si>
    <t>p{d$MiNi GiTiDviinii upiiyi(ni&amp; simij k\Lvi&amp; SikS(.</t>
  </si>
  <si>
    <t>aog{\J Siisini siim( BiirtimiI udBiv(li riMTXviid *viS( jiNikir&amp; m(Lvi&amp; SikS(.</t>
  </si>
  <si>
    <t>aizid*hod f(j an( t(ni&amp; kimigi&amp;r&amp; *viS( jiNi&amp; SikS(.</t>
  </si>
  <si>
    <t>sirkirnii aogi tir&amp;k\ nyiiyit(Hi an( t(ni&amp; p{k`&amp;yiin_o mihtvi jiNi&amp; SikS(.</t>
  </si>
  <si>
    <t>viD&amp; adiliti an( sivi(^cci adilitini&amp; p{k`&amp;yii an( t(n_o mihtvi jiNi&amp; SikS(.</t>
  </si>
  <si>
    <t>riMTX&amp;yi sviitIHyi ciLviLni&amp; k`i*ntikir&amp; p{viV*ttia( siiW( sIkLiy(li *vi*SiMT vyi*ktia( *viS( jiNi&amp; SikS(.</t>
  </si>
  <si>
    <t>Biirti&amp;yi miinivi sIsiiwini *viS( jiNi&amp; SikS(.</t>
  </si>
  <si>
    <t>giIwi&amp;Jn_o BiirtimiI aigimini an( t(minii simiyini&amp; ciLviL( *viS( jiNi&amp; SikS(.</t>
  </si>
  <si>
    <t>Biirtini&amp; simisyiia( an( t(nii upiiyi( *viS( jiNi&amp; SikS(.</t>
  </si>
  <si>
    <t>aipiNi&amp; aWi^vyivisWii *viS( jiNi&amp; SikS(.</t>
  </si>
  <si>
    <t>si*viniyi kin|niB(gi, g(Lm(J pi*rMid( an( *hodC(D( liDti *viS( jiNi&amp; SikS(.</t>
  </si>
  <si>
    <t>sIy_kti riMTX( [y_ni(] an( t(ni&amp; *vi*viwi *viÎ sIsWiia( *viS( jiNi&amp; SikS(.</t>
  </si>
  <si>
    <t>*viÎ bIw_tvini&amp; Biivinii k\Lvi&amp; SikS(.</t>
  </si>
  <si>
    <t>Biirtini&amp; aiziid&amp; an( t( simiyini&amp; simisyiia( *viS( jiNi&amp; SikS(.</t>
  </si>
  <si>
    <t>rijyi(ni&amp; p_ni^rcinii, mihig_jriti ciLviL, f`\nci, pi(T#^gi&amp;z Siisinini&amp; svitIHitii, Biirti pii*kstiini sIbIwi( an( aijnii Biirtini&amp; pi*r*sWi*ti *viS( jiNi&amp; SikS(.</t>
  </si>
  <si>
    <t>ai*f`ki an( A*Siyii KIDni( pi*rciyi m(Lvi&amp; SikS(.</t>
  </si>
  <si>
    <t>wi(rNi;-8               pi*r*SiMT-k                 p{Wimi siHi       sin(-2015/16</t>
  </si>
  <si>
    <t>wi(rNi;-8</t>
  </si>
  <si>
    <t>[wi(rNi-8 ]</t>
  </si>
  <si>
    <t>giNini\ vi\ni aikV*ti viD\ dSii^vi\ ani\ vi\ni aikV*ti ”iri yii\gi*k`yii tiWii C\d*k`yii dSii^vi\ ti\mij ti\ni\ siok\timiio dSii^vi&amp; SikSi\.</t>
  </si>
  <si>
    <t>miinyi ji\DNi&amp;,*virimi*cihnii\nii upiyii\giWi&amp; }iVtili\Kini kr\ tiWii siioBiL\li&amp; biibitii\,viitii^ai\ k\ p{siogii\ *viSi\ siirli\Kini kr&amp; SikSi\.</t>
  </si>
  <si>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 xml:space="preserve">2  </t>
    </r>
    <r>
      <rPr>
        <sz val="12"/>
        <rFont val="Mon_G001"/>
        <family val="0"/>
      </rPr>
      <t xml:space="preserve">ani\ 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 xml:space="preserve">2 </t>
    </r>
    <r>
      <rPr>
        <sz val="12"/>
        <rFont val="Mon_G001"/>
        <family val="0"/>
      </rPr>
      <t>viiyi#nii gi#Niwimii^\ni\ simijviinii\ p{yitni kr&amp; SikSi\.</t>
    </r>
  </si>
  <si>
    <r>
      <t xml:space="preserve">p{yii\gini&amp; middWi&amp; ai\*ksijni ani\ 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 xml:space="preserve">2 </t>
    </r>
    <r>
      <rPr>
        <sz val="12"/>
        <rFont val="Mon_G001"/>
        <family val="0"/>
      </rPr>
      <t>viiyi# biniivi&amp; SikSi\.</t>
    </r>
  </si>
  <si>
    <r>
      <t xml:space="preserve">piHi k\ </t>
    </r>
    <r>
      <rPr>
        <sz val="12"/>
        <color indexed="8"/>
        <rFont val="Arial"/>
        <family val="2"/>
      </rPr>
      <t xml:space="preserve">e-mail </t>
    </r>
    <r>
      <rPr>
        <sz val="12"/>
        <color indexed="8"/>
        <rFont val="Mon_G001"/>
        <family val="0"/>
      </rPr>
      <t xml:space="preserve">liKi&amp; SikSi\ ani\ ti\vii piHi k\ </t>
    </r>
    <r>
      <rPr>
        <sz val="12"/>
        <color indexed="8"/>
        <rFont val="Arial"/>
        <family val="2"/>
      </rPr>
      <t xml:space="preserve">e-mail </t>
    </r>
    <r>
      <rPr>
        <sz val="12"/>
        <color indexed="8"/>
        <rFont val="Mon_G001"/>
        <family val="0"/>
      </rPr>
      <t>nii\ jviibi aipi&amp; SikSi\.</t>
    </r>
  </si>
  <si>
    <r>
      <rPr>
        <sz val="12"/>
        <rFont val="Arial"/>
        <family val="2"/>
      </rPr>
      <t xml:space="preserve">ax - ay + bx + by </t>
    </r>
    <r>
      <rPr>
        <vertAlign val="superscript"/>
        <sz val="12"/>
        <rFont val="Arial"/>
        <family val="2"/>
      </rPr>
      <t xml:space="preserve"> </t>
    </r>
    <r>
      <rPr>
        <sz val="12"/>
        <rFont val="Mon_G001"/>
        <family val="0"/>
      </rPr>
      <t>j\vi&amp; bih#pid&amp;nii aviyivii\ piiD&amp; SikSi\.</t>
    </r>
  </si>
  <si>
    <r>
      <rPr>
        <sz val="12"/>
        <rFont val="Arial"/>
        <family val="2"/>
      </rPr>
      <t>a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+ b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+ c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+ 2ab +2bc +2ca </t>
    </r>
    <r>
      <rPr>
        <vertAlign val="superscript"/>
        <sz val="12"/>
        <rFont val="Arial"/>
        <family val="2"/>
      </rPr>
      <t xml:space="preserve"> </t>
    </r>
    <r>
      <rPr>
        <sz val="12"/>
        <rFont val="Mon_G001"/>
        <family val="0"/>
      </rPr>
      <t>j\vii C pidnii aviyivii\ piiD&amp; SikSi\.</t>
    </r>
  </si>
  <si>
    <r>
      <rPr>
        <sz val="12"/>
        <rFont val="Arial"/>
        <family val="2"/>
      </rPr>
      <t>(x ± y )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a</t>
    </r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, a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-(x ± y )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, (x ± y )</t>
    </r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-( a ± b )</t>
    </r>
    <r>
      <rPr>
        <vertAlign val="superscript"/>
        <sz val="12"/>
        <rFont val="Arial"/>
        <family val="2"/>
      </rPr>
      <t xml:space="preserve">2 </t>
    </r>
    <r>
      <rPr>
        <sz val="12"/>
        <rFont val="Mon_G001"/>
        <family val="0"/>
      </rPr>
      <t>sviRpinii aviyivii\ 
piiD&amp; SikSi\.</t>
    </r>
  </si>
  <si>
    <r>
      <t xml:space="preserve"> </t>
    </r>
    <r>
      <rPr>
        <sz val="12"/>
        <rFont val="Arial"/>
        <family val="2"/>
      </rPr>
      <t>a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- b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 </t>
    </r>
    <r>
      <rPr>
        <sz val="12"/>
        <rFont val="Mon_G001"/>
        <family val="0"/>
      </rPr>
      <t>nii aviyivii\ piiD&amp; SikSi\.</t>
    </r>
  </si>
  <si>
    <r>
      <t xml:space="preserve"> </t>
    </r>
    <r>
      <rPr>
        <sz val="12"/>
        <rFont val="Arial"/>
        <family val="2"/>
      </rPr>
      <t>a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+ b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 </t>
    </r>
    <r>
      <rPr>
        <sz val="12"/>
        <rFont val="Mon_G001"/>
        <family val="0"/>
      </rPr>
      <t>nii aviyivii\ piiD&amp; SikSi\.</t>
    </r>
  </si>
  <si>
    <r>
      <t xml:space="preserve"> </t>
    </r>
    <r>
      <rPr>
        <sz val="12"/>
        <rFont val="Arial"/>
        <family val="2"/>
      </rPr>
      <t>a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 xml:space="preserve"> + b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 xml:space="preserve">  </t>
    </r>
    <r>
      <rPr>
        <sz val="12"/>
        <rFont val="Mon_G001"/>
        <family val="0"/>
      </rPr>
      <t>nii aviyivii\ piiD&amp; SikSi\.</t>
    </r>
  </si>
  <si>
    <r>
      <t xml:space="preserve">  </t>
    </r>
    <r>
      <rPr>
        <u val="single"/>
        <sz val="12"/>
        <rFont val="Arial"/>
        <family val="2"/>
      </rPr>
      <t>ax + b</t>
    </r>
    <r>
      <rPr>
        <sz val="12"/>
        <rFont val="Arial"/>
        <family val="2"/>
      </rPr>
      <t xml:space="preserve"> </t>
    </r>
    <r>
      <rPr>
        <sz val="12"/>
        <rFont val="Mon_G001"/>
        <family val="0"/>
      </rPr>
      <t xml:space="preserve">
  </t>
    </r>
    <r>
      <rPr>
        <sz val="12"/>
        <rFont val="Arial"/>
        <family val="2"/>
      </rPr>
      <t xml:space="preserve">cx + d  = k </t>
    </r>
    <r>
      <rPr>
        <sz val="12"/>
        <rFont val="Mon_G001"/>
        <family val="0"/>
      </rPr>
      <t>p{kirniio simi&amp;krNinii\ uk\li mi\Lvi&amp; SikSi\.</t>
    </r>
  </si>
  <si>
    <r>
      <rPr>
        <sz val="12"/>
        <rFont val="Arial"/>
        <family val="2"/>
      </rPr>
      <t xml:space="preserve">120 </t>
    </r>
    <r>
      <rPr>
        <b/>
        <vertAlign val="superscript"/>
        <sz val="12"/>
        <rFont val="Mon_G001"/>
        <family val="0"/>
      </rPr>
      <t xml:space="preserve">o  </t>
    </r>
    <r>
      <rPr>
        <sz val="12"/>
        <rFont val="Mon_G001"/>
        <family val="0"/>
      </rPr>
      <t>nii miipinii\ Ki$Nii\ rci&amp; SikSi\.</t>
    </r>
  </si>
  <si>
    <r>
      <t>mii*hti&amp; mi\Lvivii [</t>
    </r>
    <r>
      <rPr>
        <sz val="12"/>
        <color indexed="8"/>
        <rFont val="Arial"/>
        <family val="2"/>
      </rPr>
      <t xml:space="preserve">Who,What,Where,When,Whose,How many,How much) </t>
    </r>
    <r>
      <rPr>
        <sz val="12"/>
        <color indexed="8"/>
        <rFont val="Mon_G001"/>
        <family val="0"/>
      </rPr>
      <t xml:space="preserve">j\vii </t>
    </r>
    <r>
      <rPr>
        <sz val="12"/>
        <color indexed="8"/>
        <rFont val="Times New Roman"/>
        <family val="1"/>
      </rPr>
      <t>wh</t>
    </r>
    <r>
      <rPr>
        <sz val="12"/>
        <color indexed="8"/>
        <rFont val="Mon_G001"/>
        <family val="0"/>
      </rPr>
      <t xml:space="preserve"> p{}nii\ pi$C&amp; SikSi\ an( t(vii p{}ni(nii jviibi aipi&amp; SikSi\.</t>
    </r>
  </si>
  <si>
    <r>
      <t xml:space="preserve">sWii*nik piyii^virNimiio upilibwi aog{\J [ </t>
    </r>
    <r>
      <rPr>
        <sz val="12"/>
        <color indexed="8"/>
        <rFont val="Arial"/>
        <family val="2"/>
      </rPr>
      <t xml:space="preserve">bills,forms,advertisement etc.]
</t>
    </r>
    <r>
      <rPr>
        <sz val="12"/>
        <color indexed="8"/>
        <rFont val="Mon_G001"/>
        <family val="0"/>
      </rPr>
      <t>viioci&amp; SikSi\.</t>
    </r>
  </si>
  <si>
    <r>
      <t>ji\DkNiio ,gi&amp;tii\,</t>
    </r>
    <r>
      <rPr>
        <sz val="12"/>
        <color indexed="8"/>
        <rFont val="Arial"/>
        <family val="2"/>
      </rPr>
      <t xml:space="preserve">Action Songs </t>
    </r>
    <r>
      <rPr>
        <sz val="12"/>
        <color indexed="8"/>
        <rFont val="Mon_G001"/>
        <family val="0"/>
      </rPr>
      <t>giie SikSi\ ani\ ti\ni\ aigiL viwiir&amp; SikSi\.</t>
    </r>
  </si>
  <si>
    <r>
      <t xml:space="preserve">sioKyiinii </t>
    </r>
    <r>
      <rPr>
        <sz val="12"/>
        <rFont val="Arial"/>
        <family val="2"/>
      </rPr>
      <t xml:space="preserve">n </t>
    </r>
    <r>
      <rPr>
        <sz val="12"/>
        <rFont val="Mon_G001"/>
        <family val="0"/>
      </rPr>
      <t>mi$Lni\ sioKyiinii Giitiiok tir&amp;k\ dSii^vi&amp; SikSi\.</t>
    </r>
  </si>
  <si>
    <r>
      <t xml:space="preserve">[ </t>
    </r>
    <r>
      <rPr>
        <sz val="12"/>
        <rFont val="Arial"/>
        <family val="2"/>
      </rPr>
      <t>a + b )</t>
    </r>
    <r>
      <rPr>
        <vertAlign val="superscript"/>
        <sz val="12"/>
        <rFont val="Arial"/>
        <family val="2"/>
      </rPr>
      <t xml:space="preserve">2 </t>
    </r>
    <r>
      <rPr>
        <sz val="12"/>
        <rFont val="Mon_G001"/>
        <family val="0"/>
      </rPr>
      <t>nii *vistirNinii si$Hini&amp; simij mi\Lvi&amp; SikSi\.</t>
    </r>
  </si>
  <si>
    <r>
      <t xml:space="preserve">[ </t>
    </r>
    <r>
      <rPr>
        <sz val="12"/>
        <rFont val="Arial"/>
        <family val="2"/>
      </rPr>
      <t>a - b )</t>
    </r>
    <r>
      <rPr>
        <vertAlign val="superscript"/>
        <sz val="12"/>
        <rFont val="Arial"/>
        <family val="2"/>
      </rPr>
      <t xml:space="preserve">2 </t>
    </r>
    <r>
      <rPr>
        <sz val="12"/>
        <rFont val="Mon_G001"/>
        <family val="0"/>
      </rPr>
      <t>nii *vistirNinii si$Hini&amp; simij mi\Lvi&amp; SikSi\.</t>
    </r>
  </si>
  <si>
    <r>
      <t xml:space="preserve">[ </t>
    </r>
    <r>
      <rPr>
        <sz val="12"/>
        <rFont val="Arial"/>
        <family val="2"/>
      </rPr>
      <t>a + b ) ( a - b )</t>
    </r>
    <r>
      <rPr>
        <vertAlign val="superscript"/>
        <sz val="12"/>
        <rFont val="Arial"/>
        <family val="2"/>
      </rPr>
      <t xml:space="preserve"> </t>
    </r>
    <r>
      <rPr>
        <sz val="12"/>
        <rFont val="Mon_G001"/>
        <family val="0"/>
      </rPr>
      <t>nii *vistirNinii si$Hini&amp; simij mi\Lvi&amp; SikSi\.</t>
    </r>
  </si>
  <si>
    <r>
      <t xml:space="preserve">citi#Mki\Ninii Ki$Niiai\nii miipinii\ sirviiLi\ </t>
    </r>
    <r>
      <rPr>
        <sz val="12"/>
        <rFont val="Arial"/>
        <family val="2"/>
      </rPr>
      <t>360</t>
    </r>
    <r>
      <rPr>
        <sz val="12"/>
        <rFont val="Mon_G001"/>
        <family val="0"/>
      </rPr>
      <t>o o Wiiyi C\ ti\vi# sii*biti kr&amp; SikSi\.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</si>
</sst>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[$-409]dddd\,\ mmmm\ dd\,\ yyyy"/>
    <numFmt numFmtId="181" formatCode="m/d/yy;@"/>
    <numFmt numFmtId="182" formatCode="m/d/yy\ h:mm;@"/>
    <numFmt numFmtId="183" formatCode="mm/dd/yy;@"/>
    <numFmt numFmtId="184" formatCode="d/m/yy;@"/>
    <numFmt numFmtId="185" formatCode="dd/mm/yyyy;@"/>
  </numFmts>
  <fonts count="91">
    <font>
      <sz val="10"/>
      <name val="Arial"/>
      <family val="0"/>
    </font>
    <font>
      <u val="single"/>
      <sz val="10"/>
      <color indexed="36"/>
      <name val="Arial"/>
      <family val="2"/>
    </font>
    <font>
      <sz val="24"/>
      <name val="Mon_G001"/>
      <family val="0"/>
    </font>
    <font>
      <sz val="12"/>
      <name val="Mon_G001"/>
      <family val="0"/>
    </font>
    <font>
      <sz val="14"/>
      <name val="Mon_G001"/>
      <family val="0"/>
    </font>
    <font>
      <b/>
      <sz val="24"/>
      <name val="Mon_G001"/>
      <family val="0"/>
    </font>
    <font>
      <sz val="18"/>
      <name val="Mon_G001"/>
      <family val="0"/>
    </font>
    <font>
      <b/>
      <sz val="18"/>
      <name val="Mon_G001"/>
      <family val="0"/>
    </font>
    <font>
      <sz val="12"/>
      <name val="Times New Roman"/>
      <family val="1"/>
    </font>
    <font>
      <b/>
      <sz val="16"/>
      <name val="Mon_G001"/>
      <family val="0"/>
    </font>
    <font>
      <sz val="12"/>
      <name val="Gujrati Saral-3"/>
      <family val="0"/>
    </font>
    <font>
      <sz val="14"/>
      <name val="Gujrati Saral-3"/>
      <family val="0"/>
    </font>
    <font>
      <b/>
      <sz val="11"/>
      <name val="Mon_G001"/>
      <family val="0"/>
    </font>
    <font>
      <b/>
      <sz val="11"/>
      <name val="Gujrati Saral-3"/>
      <family val="0"/>
    </font>
    <font>
      <b/>
      <sz val="11"/>
      <name val="Times New Roman"/>
      <family val="1"/>
    </font>
    <font>
      <sz val="11"/>
      <name val="Mon_G001"/>
      <family val="0"/>
    </font>
    <font>
      <sz val="11"/>
      <name val="Times New Roman"/>
      <family val="1"/>
    </font>
    <font>
      <sz val="11"/>
      <name val="Mon_guj5"/>
      <family val="0"/>
    </font>
    <font>
      <sz val="14"/>
      <name val="Mon_guj5"/>
      <family val="0"/>
    </font>
    <font>
      <sz val="12"/>
      <name val="Mon_guj5"/>
      <family val="0"/>
    </font>
    <font>
      <sz val="10"/>
      <name val="Mon_G001"/>
      <family val="0"/>
    </font>
    <font>
      <sz val="14"/>
      <name val="Times New Roman"/>
      <family val="1"/>
    </font>
    <font>
      <sz val="16"/>
      <name val="Mon_G001"/>
      <family val="0"/>
    </font>
    <font>
      <sz val="26"/>
      <name val="Kanhaiya"/>
      <family val="5"/>
    </font>
    <font>
      <sz val="11"/>
      <name val="LMG-Arun"/>
      <family val="0"/>
    </font>
    <font>
      <sz val="12"/>
      <name val="Arial Unicode MS"/>
      <family val="2"/>
    </font>
    <font>
      <sz val="18"/>
      <name val="LMG-Arun"/>
      <family val="0"/>
    </font>
    <font>
      <sz val="8"/>
      <name val="Arial"/>
      <family val="2"/>
    </font>
    <font>
      <sz val="16"/>
      <name val="Times New Roman"/>
      <family val="1"/>
    </font>
    <font>
      <b/>
      <sz val="22"/>
      <name val="Mon_G001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6"/>
      <name val="Mon_G001"/>
      <family val="0"/>
    </font>
    <font>
      <b/>
      <sz val="26"/>
      <name val="Times New Roman"/>
      <family val="1"/>
    </font>
    <font>
      <sz val="20"/>
      <name val="Mon_G001"/>
      <family val="0"/>
    </font>
    <font>
      <b/>
      <sz val="14"/>
      <name val="Mon_G001"/>
      <family val="0"/>
    </font>
    <font>
      <sz val="11"/>
      <color indexed="8"/>
      <name val="Calibri"/>
      <family val="2"/>
    </font>
    <font>
      <sz val="26"/>
      <name val="Mon_G001"/>
      <family val="0"/>
    </font>
    <font>
      <sz val="28"/>
      <name val="Mon_G001"/>
      <family val="0"/>
    </font>
    <font>
      <sz val="12"/>
      <name val="Wingdings 2"/>
      <family val="1"/>
    </font>
    <font>
      <sz val="36"/>
      <name val="Mon_G001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36"/>
      <color indexed="12"/>
      <name val="Arial"/>
      <family val="2"/>
    </font>
    <font>
      <u val="single"/>
      <sz val="16"/>
      <color indexed="12"/>
      <name val="Arial"/>
      <family val="2"/>
    </font>
    <font>
      <sz val="12"/>
      <color indexed="8"/>
      <name val="Mon_G001"/>
      <family val="0"/>
    </font>
    <font>
      <sz val="12"/>
      <name val="Arial"/>
      <family val="2"/>
    </font>
    <font>
      <vertAlign val="subscript"/>
      <sz val="12"/>
      <name val="Arial"/>
      <family val="2"/>
    </font>
    <font>
      <sz val="12"/>
      <color indexed="8"/>
      <name val="Arial"/>
      <family val="2"/>
    </font>
    <font>
      <sz val="12"/>
      <name val="Mon_D005 "/>
      <family val="0"/>
    </font>
    <font>
      <vertAlign val="superscript"/>
      <sz val="12"/>
      <name val="Arial"/>
      <family val="2"/>
    </font>
    <font>
      <u val="single"/>
      <sz val="12"/>
      <name val="Arial"/>
      <family val="2"/>
    </font>
    <font>
      <b/>
      <vertAlign val="superscript"/>
      <sz val="12"/>
      <name val="Mon_G001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6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36"/>
      <color theme="10"/>
      <name val="Arial"/>
      <family val="2"/>
    </font>
    <font>
      <u val="single"/>
      <sz val="16"/>
      <color theme="10"/>
      <name val="Arial"/>
      <family val="2"/>
    </font>
    <font>
      <sz val="12"/>
      <color theme="1"/>
      <name val="Mon_G00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57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57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57" applyFont="1" applyFill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textRotation="90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13" xfId="0" applyNumberFormat="1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1" xfId="57" applyFont="1" applyBorder="1" applyAlignment="1">
      <alignment horizontal="left" vertical="center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left" vertical="center" wrapText="1"/>
      <protection/>
    </xf>
    <xf numFmtId="14" fontId="3" fillId="0" borderId="12" xfId="60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textRotation="90" wrapText="1"/>
    </xf>
    <xf numFmtId="0" fontId="3" fillId="0" borderId="11" xfId="57" applyFont="1" applyFill="1" applyBorder="1" applyAlignment="1">
      <alignment horizontal="left" textRotation="90" wrapText="1"/>
      <protection/>
    </xf>
    <xf numFmtId="0" fontId="41" fillId="0" borderId="0" xfId="0" applyFont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88" fillId="0" borderId="0" xfId="53" applyFont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0" fontId="89" fillId="0" borderId="0" xfId="53" applyFont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4" fontId="4" fillId="0" borderId="21" xfId="0" applyNumberFormat="1" applyFont="1" applyFill="1" applyBorder="1" applyAlignment="1">
      <alignment horizontal="left" vertical="center" wrapText="1"/>
    </xf>
    <xf numFmtId="14" fontId="3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center"/>
    </xf>
    <xf numFmtId="0" fontId="15" fillId="0" borderId="13" xfId="0" applyNumberFormat="1" applyFont="1" applyBorder="1" applyAlignment="1">
      <alignment horizontal="center" vertical="center" textRotation="90" wrapText="1"/>
    </xf>
    <xf numFmtId="0" fontId="15" fillId="0" borderId="22" xfId="0" applyNumberFormat="1" applyFont="1" applyBorder="1" applyAlignment="1">
      <alignment horizontal="center" vertical="center" textRotation="90" wrapText="1"/>
    </xf>
    <xf numFmtId="0" fontId="15" fillId="0" borderId="23" xfId="0" applyNumberFormat="1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left" vertical="center" wrapText="1"/>
    </xf>
    <xf numFmtId="0" fontId="15" fillId="0" borderId="23" xfId="0" applyNumberFormat="1" applyFont="1" applyBorder="1" applyAlignment="1">
      <alignment horizontal="left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23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14" fontId="3" fillId="0" borderId="2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16" fillId="0" borderId="1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3" fillId="0" borderId="27" xfId="0" applyFont="1" applyBorder="1" applyAlignment="1">
      <alignment horizontal="center" vertical="center" textRotation="90" wrapText="1"/>
    </xf>
    <xf numFmtId="0" fontId="0" fillId="0" borderId="25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textRotation="90" wrapText="1"/>
    </xf>
    <xf numFmtId="0" fontId="0" fillId="0" borderId="24" xfId="0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left" vertical="center" wrapText="1"/>
    </xf>
    <xf numFmtId="0" fontId="32" fillId="0" borderId="1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textRotation="90"/>
    </xf>
    <xf numFmtId="0" fontId="90" fillId="0" borderId="11" xfId="0" applyFont="1" applyBorder="1" applyAlignment="1">
      <alignment horizontal="left" textRotation="90" wrapText="1"/>
    </xf>
    <xf numFmtId="0" fontId="65" fillId="0" borderId="11" xfId="57" applyFont="1" applyFill="1" applyBorder="1" applyAlignment="1">
      <alignment horizontal="left" textRotation="90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_2 HAJRI PATRAK MATE BALAKO NI VIGAT MAY-2013 to MAY-2014" xfId="59"/>
    <cellStyle name="Normal 2_BALAKO NI VIGAT4-5-2013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externalLink" Target="externalLinks/externalLink9.xml" /><Relationship Id="rId39" Type="http://schemas.openxmlformats.org/officeDocument/2006/relationships/externalLink" Target="externalLinks/externalLink10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19050</xdr:colOff>
      <xdr:row>1</xdr:row>
      <xdr:rowOff>647700</xdr:rowOff>
    </xdr:to>
    <xdr:pic>
      <xdr:nvPicPr>
        <xdr:cNvPr id="1" name="Picture 2" descr="GUJ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04825"/>
          <a:ext cx="1752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2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2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</xdr:row>
      <xdr:rowOff>19050</xdr:rowOff>
    </xdr:from>
    <xdr:to>
      <xdr:col>3</xdr:col>
      <xdr:colOff>495300</xdr:colOff>
      <xdr:row>3</xdr:row>
      <xdr:rowOff>76200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4300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190500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2</xdr:col>
      <xdr:colOff>1533525</xdr:colOff>
      <xdr:row>2</xdr:row>
      <xdr:rowOff>180975</xdr:rowOff>
    </xdr:to>
    <xdr:pic>
      <xdr:nvPicPr>
        <xdr:cNvPr id="1" name="Picture 1" descr="GU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BBK-7\PARINAM%20NI%20FAIL\2010-11\STD-4%20LMG-2010-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2-13\STD-5%20MULYANKAN-2012-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BBK-7\PARINAM%20NI%20FAIL\2010-11\S%20T%20D%20-6%20LMG-khotu%202009-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BBK-7\PARINAM%20NI%20FAIL\2010-11\STD-4%20LMG-2010-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JBBK-7\PARINAM%20NI%20FAIL\2010-11\S%20T%20D%20-6%20LMG-khotu%202009-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VA.%20POTHI%20MULYANKAN%20SLIP-2011-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TD-6%207%208%20MULYANKAN-2012-13%20-%20Cop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JBBK-7\PARINAM%20NI%20FAIL\2010-11\STD-6%20LMG-2010-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12-13\JBBK-7\PARINAM%20NI%20FAIL\2010-11\STD-4%20LMG-2010-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2-13\JBBK-7\PARINAM%20NI%20FAIL\2010-11\S%20T%20D%20-6%20LMG-khotu%20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VARSHIK"/>
      <sheetName val="muk"/>
      <sheetName val="ARDHVARSHIK"/>
      <sheetName val="MU-6"/>
      <sheetName val="MARKSHIT"/>
      <sheetName val="75GUN"/>
      <sheetName val="SLIP"/>
    </sheetNames>
    <sheetDataSet>
      <sheetData sheetId="4">
        <row r="1">
          <cell r="A1" t="str">
            <v>S| DF\ S</v>
          </cell>
          <cell r="B1" t="str">
            <v>lJnFYL" G]\ GFD</v>
          </cell>
          <cell r="C1" t="str">
            <v>HFlT</v>
          </cell>
          <cell r="D1" t="str">
            <v>HPZP G\AZ</v>
          </cell>
          <cell r="E1" t="str">
            <v>HgD TFZLB</v>
          </cell>
          <cell r="F1" t="str">
            <v>S;M8L GF 5|SFZ</v>
          </cell>
          <cell r="G1" t="str">
            <v>U]HZFTL</v>
          </cell>
          <cell r="M1" t="str">
            <v>S| DF\ S</v>
          </cell>
          <cell r="N1" t="str">
            <v>Ul6T</v>
          </cell>
          <cell r="T1" t="str">
            <v>5IF"JZ6</v>
          </cell>
          <cell r="Z1" t="str">
            <v>lCgNL</v>
          </cell>
          <cell r="AF1" t="str">
            <v>S| DF\ S</v>
          </cell>
          <cell r="AG1" t="str">
            <v>;H"P5|J'lT  VG[ ZDTM</v>
          </cell>
          <cell r="AI1" t="str">
            <v>;PpPpPSF</v>
          </cell>
          <cell r="AK1" t="str">
            <v>S], V[S\NZ 5ZL6FD</v>
          </cell>
          <cell r="AR1" t="str">
            <v>U|[0</v>
          </cell>
          <cell r="AS1" t="str">
            <v>5ZL 6FD</v>
          </cell>
          <cell r="AT1" t="str">
            <v>GMW</v>
          </cell>
        </row>
        <row r="2">
          <cell r="G2" t="str">
            <v>;+FgT[</v>
          </cell>
          <cell r="I2" t="str">
            <v>JQFF"gT[</v>
          </cell>
          <cell r="K2" t="str">
            <v>D[/ J[, U]6</v>
          </cell>
          <cell r="L2" t="str">
            <v>U|[0</v>
          </cell>
          <cell r="N2" t="str">
            <v>;+FgT[</v>
          </cell>
          <cell r="P2" t="str">
            <v>JQFF"gT[</v>
          </cell>
          <cell r="R2" t="str">
            <v>D[/ J[, U]6</v>
          </cell>
          <cell r="S2" t="str">
            <v>U|[0</v>
          </cell>
          <cell r="T2" t="str">
            <v>;+FgT[</v>
          </cell>
          <cell r="V2" t="str">
            <v>JQFF"gT[</v>
          </cell>
          <cell r="X2" t="str">
            <v>D[/ J[, U]6</v>
          </cell>
          <cell r="Y2" t="str">
            <v>U|[0</v>
          </cell>
          <cell r="Z2" t="str">
            <v>JQFF"gT[</v>
          </cell>
          <cell r="AD2" t="str">
            <v>D[/ J[, U]6</v>
          </cell>
          <cell r="AE2" t="str">
            <v>U|[0</v>
          </cell>
          <cell r="AI2" t="str">
            <v>JQFF"gT[</v>
          </cell>
          <cell r="AK2" t="str">
            <v>U]HZFTL</v>
          </cell>
          <cell r="AL2" t="str">
            <v>Ul6T</v>
          </cell>
          <cell r="AM2" t="str">
            <v>5IF"JZ6</v>
          </cell>
          <cell r="AN2" t="str">
            <v>lCgNL</v>
          </cell>
          <cell r="AO2" t="str">
            <v>;H"P5|J'lT</v>
          </cell>
          <cell r="AP2" t="str">
            <v>;PpPpPSF</v>
          </cell>
          <cell r="AQ2" t="str">
            <v>S], U]6</v>
          </cell>
        </row>
        <row r="3">
          <cell r="G3" t="str">
            <v>DF{P  lS|IF</v>
          </cell>
          <cell r="H3" t="str">
            <v>,[ lBT</v>
          </cell>
          <cell r="I3" t="str">
            <v>DF{P  lS|IF</v>
          </cell>
          <cell r="J3" t="str">
            <v>,[ lBT</v>
          </cell>
          <cell r="N3" t="str">
            <v>DF{P  lS|IF</v>
          </cell>
          <cell r="O3" t="str">
            <v>,[ lBT</v>
          </cell>
          <cell r="P3" t="str">
            <v>DF{P  lS|IF</v>
          </cell>
          <cell r="Q3" t="str">
            <v>,[ lBT</v>
          </cell>
          <cell r="T3" t="str">
            <v>DF{P  lS|IF</v>
          </cell>
          <cell r="U3" t="str">
            <v>,[ lBT</v>
          </cell>
          <cell r="V3" t="str">
            <v>DF{P  lS|IF</v>
          </cell>
          <cell r="W3" t="str">
            <v>,[ lBT</v>
          </cell>
          <cell r="Z3" t="str">
            <v>DF{P  lS|IF</v>
          </cell>
          <cell r="AA3" t="str">
            <v>DF{P  lS|IF</v>
          </cell>
          <cell r="AB3" t="str">
            <v>DF{P  lS|IF</v>
          </cell>
          <cell r="AC3" t="str">
            <v>,[ lBT</v>
          </cell>
          <cell r="AG3" t="str">
            <v>S], U]6</v>
          </cell>
          <cell r="AH3" t="str">
            <v>U|[0</v>
          </cell>
          <cell r="AI3" t="str">
            <v>S], U]6</v>
          </cell>
          <cell r="AJ3" t="str">
            <v>U|[0</v>
          </cell>
        </row>
        <row r="6">
          <cell r="F6" t="str">
            <v>U]6</v>
          </cell>
          <cell r="G6">
            <v>25</v>
          </cell>
          <cell r="H6">
            <v>50</v>
          </cell>
          <cell r="I6">
            <v>25</v>
          </cell>
          <cell r="J6">
            <v>100</v>
          </cell>
          <cell r="K6">
            <v>200</v>
          </cell>
          <cell r="N6">
            <v>25</v>
          </cell>
          <cell r="O6">
            <v>50</v>
          </cell>
          <cell r="P6">
            <v>25</v>
          </cell>
          <cell r="Q6">
            <v>100</v>
          </cell>
          <cell r="R6">
            <v>200</v>
          </cell>
          <cell r="T6">
            <v>25</v>
          </cell>
          <cell r="U6">
            <v>50</v>
          </cell>
          <cell r="V6">
            <v>25</v>
          </cell>
          <cell r="W6">
            <v>100</v>
          </cell>
          <cell r="X6">
            <v>200</v>
          </cell>
          <cell r="Z6">
            <v>25</v>
          </cell>
          <cell r="AA6">
            <v>25</v>
          </cell>
          <cell r="AB6">
            <v>50</v>
          </cell>
          <cell r="AC6">
            <v>25</v>
          </cell>
          <cell r="AD6">
            <v>100</v>
          </cell>
          <cell r="AG6">
            <v>100</v>
          </cell>
          <cell r="AI6">
            <v>100</v>
          </cell>
          <cell r="AK6">
            <v>200</v>
          </cell>
          <cell r="AL6">
            <v>200</v>
          </cell>
          <cell r="AM6">
            <v>200</v>
          </cell>
          <cell r="AN6">
            <v>100</v>
          </cell>
          <cell r="AO6">
            <v>100</v>
          </cell>
          <cell r="AP6">
            <v>100</v>
          </cell>
          <cell r="AQ6">
            <v>900</v>
          </cell>
        </row>
        <row r="7">
          <cell r="F7" t="str">
            <v>CFHZ lNJ;</v>
          </cell>
        </row>
        <row r="8">
          <cell r="A8">
            <v>1</v>
          </cell>
          <cell r="B8" t="str">
            <v>Qik(r r(*hti m_k\SiJ kiniiJ</v>
          </cell>
          <cell r="C8" t="str">
            <v>bixi&amp;</v>
          </cell>
          <cell r="D8">
            <v>1065</v>
          </cell>
          <cell r="E8">
            <v>37018</v>
          </cell>
          <cell r="F8">
            <v>212</v>
          </cell>
          <cell r="G8">
            <v>14</v>
          </cell>
          <cell r="H8">
            <v>25</v>
          </cell>
          <cell r="I8">
            <v>14</v>
          </cell>
          <cell r="J8">
            <v>50</v>
          </cell>
          <cell r="K8">
            <v>103</v>
          </cell>
          <cell r="L8" t="str">
            <v>B+</v>
          </cell>
          <cell r="M8">
            <v>1</v>
          </cell>
          <cell r="N8">
            <v>12</v>
          </cell>
          <cell r="O8">
            <v>25</v>
          </cell>
          <cell r="P8">
            <v>13</v>
          </cell>
          <cell r="Q8">
            <v>35</v>
          </cell>
          <cell r="R8">
            <v>85</v>
          </cell>
          <cell r="S8" t="str">
            <v>B</v>
          </cell>
          <cell r="T8">
            <v>15</v>
          </cell>
          <cell r="U8">
            <v>36</v>
          </cell>
          <cell r="V8">
            <v>15</v>
          </cell>
          <cell r="W8">
            <v>65</v>
          </cell>
          <cell r="X8">
            <v>131</v>
          </cell>
          <cell r="Y8" t="str">
            <v>A</v>
          </cell>
          <cell r="AA8">
            <v>13</v>
          </cell>
          <cell r="AB8">
            <v>33</v>
          </cell>
          <cell r="AC8">
            <v>16</v>
          </cell>
          <cell r="AD8">
            <v>62</v>
          </cell>
          <cell r="AE8" t="str">
            <v>B+</v>
          </cell>
          <cell r="AF8">
            <v>1</v>
          </cell>
          <cell r="AG8">
            <v>64</v>
          </cell>
          <cell r="AH8" t="str">
            <v>B+</v>
          </cell>
          <cell r="AI8">
            <v>66</v>
          </cell>
          <cell r="AJ8" t="str">
            <v>A</v>
          </cell>
          <cell r="AK8">
            <v>103</v>
          </cell>
          <cell r="AL8">
            <v>85</v>
          </cell>
          <cell r="AM8">
            <v>131</v>
          </cell>
          <cell r="AN8">
            <v>62</v>
          </cell>
          <cell r="AO8">
            <v>64</v>
          </cell>
          <cell r="AP8">
            <v>66</v>
          </cell>
          <cell r="AQ8">
            <v>511</v>
          </cell>
          <cell r="AR8" t="str">
            <v>B+</v>
          </cell>
          <cell r="AS8" t="str">
            <v>piisi</v>
          </cell>
          <cell r="AT8">
            <v>56.77777777777778</v>
          </cell>
        </row>
        <row r="9">
          <cell r="A9">
            <v>2</v>
          </cell>
          <cell r="B9" t="str">
            <v>Qik(r ajyi pi(piTJ SIkrJ</v>
          </cell>
          <cell r="C9" t="str">
            <v>bixi&amp;</v>
          </cell>
          <cell r="D9">
            <v>1056</v>
          </cell>
          <cell r="E9" t="str">
            <v>25/2/2001</v>
          </cell>
          <cell r="F9">
            <v>197</v>
          </cell>
          <cell r="G9">
            <v>16</v>
          </cell>
          <cell r="H9">
            <v>27</v>
          </cell>
          <cell r="I9">
            <v>17</v>
          </cell>
          <cell r="J9">
            <v>53</v>
          </cell>
          <cell r="K9">
            <v>113</v>
          </cell>
          <cell r="L9" t="str">
            <v>B+</v>
          </cell>
          <cell r="M9">
            <v>2</v>
          </cell>
          <cell r="N9">
            <v>17</v>
          </cell>
          <cell r="O9">
            <v>29</v>
          </cell>
          <cell r="P9">
            <v>16</v>
          </cell>
          <cell r="Q9">
            <v>44</v>
          </cell>
          <cell r="R9">
            <v>106</v>
          </cell>
          <cell r="S9" t="str">
            <v>B+</v>
          </cell>
          <cell r="T9">
            <v>17</v>
          </cell>
          <cell r="U9">
            <v>33</v>
          </cell>
          <cell r="V9">
            <v>17</v>
          </cell>
          <cell r="W9">
            <v>53</v>
          </cell>
          <cell r="X9">
            <v>120</v>
          </cell>
          <cell r="Y9" t="str">
            <v>B+</v>
          </cell>
          <cell r="AA9">
            <v>16</v>
          </cell>
          <cell r="AB9">
            <v>34</v>
          </cell>
          <cell r="AC9">
            <v>17</v>
          </cell>
          <cell r="AD9">
            <v>67</v>
          </cell>
          <cell r="AE9" t="str">
            <v>A</v>
          </cell>
          <cell r="AF9">
            <v>2</v>
          </cell>
          <cell r="AG9">
            <v>65</v>
          </cell>
          <cell r="AH9" t="str">
            <v>A</v>
          </cell>
          <cell r="AI9">
            <v>72</v>
          </cell>
          <cell r="AJ9" t="str">
            <v>A</v>
          </cell>
          <cell r="AK9">
            <v>113</v>
          </cell>
          <cell r="AL9">
            <v>106</v>
          </cell>
          <cell r="AM9">
            <v>120</v>
          </cell>
          <cell r="AN9">
            <v>67</v>
          </cell>
          <cell r="AO9">
            <v>65</v>
          </cell>
          <cell r="AP9">
            <v>72</v>
          </cell>
          <cell r="AQ9">
            <v>543</v>
          </cell>
          <cell r="AR9" t="str">
            <v>B+</v>
          </cell>
          <cell r="AS9" t="str">
            <v>piisi</v>
          </cell>
          <cell r="AT9">
            <v>60.333333333333336</v>
          </cell>
        </row>
        <row r="10">
          <cell r="A10">
            <v>3</v>
          </cell>
          <cell r="B10" t="str">
            <v>Qik(r *viSiili s(owiiJ gi(*viodJ</v>
          </cell>
          <cell r="C10" t="str">
            <v>bixi&amp;</v>
          </cell>
          <cell r="D10">
            <v>1080</v>
          </cell>
          <cell r="E10">
            <v>37317</v>
          </cell>
          <cell r="F10">
            <v>223</v>
          </cell>
          <cell r="G10">
            <v>21</v>
          </cell>
          <cell r="H10">
            <v>34</v>
          </cell>
          <cell r="I10">
            <v>20</v>
          </cell>
          <cell r="J10">
            <v>62</v>
          </cell>
          <cell r="K10">
            <v>137</v>
          </cell>
          <cell r="L10" t="str">
            <v>A</v>
          </cell>
          <cell r="M10">
            <v>3</v>
          </cell>
          <cell r="N10">
            <v>22</v>
          </cell>
          <cell r="O10">
            <v>29</v>
          </cell>
          <cell r="P10">
            <v>23</v>
          </cell>
          <cell r="Q10">
            <v>65</v>
          </cell>
          <cell r="R10">
            <v>139</v>
          </cell>
          <cell r="S10" t="str">
            <v>A</v>
          </cell>
          <cell r="T10">
            <v>22</v>
          </cell>
          <cell r="U10">
            <v>37</v>
          </cell>
          <cell r="V10">
            <v>23</v>
          </cell>
          <cell r="W10">
            <v>73</v>
          </cell>
          <cell r="X10">
            <v>155</v>
          </cell>
          <cell r="Y10" t="str">
            <v>A</v>
          </cell>
          <cell r="AA10">
            <v>21</v>
          </cell>
          <cell r="AB10">
            <v>39</v>
          </cell>
          <cell r="AC10">
            <v>16</v>
          </cell>
          <cell r="AD10">
            <v>76</v>
          </cell>
          <cell r="AE10" t="str">
            <v>A</v>
          </cell>
          <cell r="AF10">
            <v>3</v>
          </cell>
          <cell r="AG10">
            <v>89</v>
          </cell>
          <cell r="AH10" t="str">
            <v>A+</v>
          </cell>
          <cell r="AI10">
            <v>85</v>
          </cell>
          <cell r="AJ10" t="str">
            <v>A+</v>
          </cell>
          <cell r="AK10">
            <v>137</v>
          </cell>
          <cell r="AL10">
            <v>139</v>
          </cell>
          <cell r="AM10">
            <v>155</v>
          </cell>
          <cell r="AN10">
            <v>76</v>
          </cell>
          <cell r="AO10">
            <v>89</v>
          </cell>
          <cell r="AP10">
            <v>85</v>
          </cell>
          <cell r="AQ10">
            <v>681</v>
          </cell>
          <cell r="AR10" t="str">
            <v>A</v>
          </cell>
          <cell r="AS10" t="str">
            <v>piisi</v>
          </cell>
          <cell r="AT10">
            <v>75.66666666666667</v>
          </cell>
        </row>
        <row r="11">
          <cell r="A11">
            <v>4</v>
          </cell>
          <cell r="B11" t="str">
            <v>Qik(r gi(*viodJ ko#virJ niiW_J</v>
          </cell>
          <cell r="C11" t="str">
            <v>bixi&amp;</v>
          </cell>
          <cell r="D11">
            <v>1086</v>
          </cell>
          <cell r="E11">
            <v>37021</v>
          </cell>
          <cell r="F11">
            <v>197</v>
          </cell>
          <cell r="G11">
            <v>18</v>
          </cell>
          <cell r="H11">
            <v>28</v>
          </cell>
          <cell r="I11">
            <v>18</v>
          </cell>
          <cell r="J11">
            <v>46</v>
          </cell>
          <cell r="K11">
            <v>110</v>
          </cell>
          <cell r="L11" t="str">
            <v>B+</v>
          </cell>
          <cell r="M11">
            <v>4</v>
          </cell>
          <cell r="N11">
            <v>20</v>
          </cell>
          <cell r="O11">
            <v>28</v>
          </cell>
          <cell r="P11">
            <v>19</v>
          </cell>
          <cell r="Q11">
            <v>50</v>
          </cell>
          <cell r="R11">
            <v>117</v>
          </cell>
          <cell r="S11" t="str">
            <v>B+</v>
          </cell>
          <cell r="T11">
            <v>18</v>
          </cell>
          <cell r="U11">
            <v>31</v>
          </cell>
          <cell r="V11">
            <v>17</v>
          </cell>
          <cell r="W11">
            <v>61</v>
          </cell>
          <cell r="X11">
            <v>127</v>
          </cell>
          <cell r="Y11" t="str">
            <v>B+</v>
          </cell>
          <cell r="AA11">
            <v>18</v>
          </cell>
          <cell r="AB11">
            <v>35</v>
          </cell>
          <cell r="AC11">
            <v>16</v>
          </cell>
          <cell r="AD11">
            <v>69</v>
          </cell>
          <cell r="AE11" t="str">
            <v>A</v>
          </cell>
          <cell r="AF11">
            <v>4</v>
          </cell>
          <cell r="AG11">
            <v>67</v>
          </cell>
          <cell r="AH11" t="str">
            <v>A</v>
          </cell>
          <cell r="AI11">
            <v>59</v>
          </cell>
          <cell r="AJ11" t="str">
            <v>B+</v>
          </cell>
          <cell r="AK11">
            <v>110</v>
          </cell>
          <cell r="AL11">
            <v>117</v>
          </cell>
          <cell r="AM11">
            <v>127</v>
          </cell>
          <cell r="AN11">
            <v>69</v>
          </cell>
          <cell r="AO11">
            <v>67</v>
          </cell>
          <cell r="AP11">
            <v>59</v>
          </cell>
          <cell r="AQ11">
            <v>549</v>
          </cell>
          <cell r="AR11" t="str">
            <v>B+</v>
          </cell>
          <cell r="AS11" t="str">
            <v>piisi</v>
          </cell>
          <cell r="AT11">
            <v>61</v>
          </cell>
        </row>
        <row r="12">
          <cell r="A12">
            <v>5</v>
          </cell>
          <cell r="B12" t="str">
            <v>Qik(r sii*hli *viMN_J bibiiJ</v>
          </cell>
          <cell r="C12" t="str">
            <v>bixi&amp;</v>
          </cell>
          <cell r="D12">
            <v>1088</v>
          </cell>
          <cell r="E12" t="str">
            <v>27/7/2001</v>
          </cell>
          <cell r="F12">
            <v>219</v>
          </cell>
          <cell r="G12">
            <v>18</v>
          </cell>
          <cell r="H12">
            <v>33</v>
          </cell>
          <cell r="I12">
            <v>16</v>
          </cell>
          <cell r="J12">
            <v>56</v>
          </cell>
          <cell r="K12">
            <v>123</v>
          </cell>
          <cell r="L12" t="str">
            <v>B+</v>
          </cell>
          <cell r="M12">
            <v>5</v>
          </cell>
          <cell r="N12">
            <v>19</v>
          </cell>
          <cell r="O12">
            <v>30</v>
          </cell>
          <cell r="P12">
            <v>18</v>
          </cell>
          <cell r="Q12">
            <v>66</v>
          </cell>
          <cell r="R12">
            <v>133</v>
          </cell>
          <cell r="S12" t="str">
            <v>A</v>
          </cell>
          <cell r="T12">
            <v>18</v>
          </cell>
          <cell r="U12">
            <v>37</v>
          </cell>
          <cell r="V12">
            <v>17</v>
          </cell>
          <cell r="W12">
            <v>66</v>
          </cell>
          <cell r="X12">
            <v>138</v>
          </cell>
          <cell r="Y12" t="str">
            <v>A</v>
          </cell>
          <cell r="AA12">
            <v>16</v>
          </cell>
          <cell r="AB12">
            <v>33</v>
          </cell>
          <cell r="AC12">
            <v>22</v>
          </cell>
          <cell r="AD12">
            <v>71</v>
          </cell>
          <cell r="AE12" t="str">
            <v>A</v>
          </cell>
          <cell r="AF12">
            <v>5</v>
          </cell>
          <cell r="AG12">
            <v>62</v>
          </cell>
          <cell r="AH12" t="str">
            <v>B+</v>
          </cell>
          <cell r="AI12">
            <v>63</v>
          </cell>
          <cell r="AJ12" t="str">
            <v>B+</v>
          </cell>
          <cell r="AK12">
            <v>123</v>
          </cell>
          <cell r="AL12">
            <v>133</v>
          </cell>
          <cell r="AM12">
            <v>138</v>
          </cell>
          <cell r="AN12">
            <v>71</v>
          </cell>
          <cell r="AO12">
            <v>62</v>
          </cell>
          <cell r="AP12">
            <v>63</v>
          </cell>
          <cell r="AQ12">
            <v>590</v>
          </cell>
          <cell r="AR12" t="str">
            <v>A</v>
          </cell>
          <cell r="AS12" t="str">
            <v>piisi</v>
          </cell>
          <cell r="AT12">
            <v>65.55555555555556</v>
          </cell>
        </row>
        <row r="13">
          <cell r="A13">
            <v>6</v>
          </cell>
          <cell r="B13" t="str">
            <v>riviL r(*hti hrgi(*viodBiie niiWiiBiie</v>
          </cell>
          <cell r="C13" t="str">
            <v>bixi&amp;</v>
          </cell>
          <cell r="D13">
            <v>1095</v>
          </cell>
          <cell r="E13">
            <v>37596</v>
          </cell>
          <cell r="F13">
            <v>212</v>
          </cell>
          <cell r="G13">
            <v>21</v>
          </cell>
          <cell r="H13">
            <v>38</v>
          </cell>
          <cell r="I13">
            <v>20</v>
          </cell>
          <cell r="J13">
            <v>58</v>
          </cell>
          <cell r="K13">
            <v>137</v>
          </cell>
          <cell r="L13" t="str">
            <v>A</v>
          </cell>
          <cell r="M13">
            <v>6</v>
          </cell>
          <cell r="N13">
            <v>23</v>
          </cell>
          <cell r="O13">
            <v>33</v>
          </cell>
          <cell r="P13">
            <v>22</v>
          </cell>
          <cell r="Q13">
            <v>66</v>
          </cell>
          <cell r="R13">
            <v>144</v>
          </cell>
          <cell r="S13" t="str">
            <v>A</v>
          </cell>
          <cell r="T13">
            <v>21</v>
          </cell>
          <cell r="U13">
            <v>35</v>
          </cell>
          <cell r="V13">
            <v>19</v>
          </cell>
          <cell r="W13">
            <v>78</v>
          </cell>
          <cell r="X13">
            <v>153</v>
          </cell>
          <cell r="Y13" t="str">
            <v>A</v>
          </cell>
          <cell r="AA13">
            <v>19</v>
          </cell>
          <cell r="AB13">
            <v>39</v>
          </cell>
          <cell r="AC13">
            <v>25</v>
          </cell>
          <cell r="AD13">
            <v>83</v>
          </cell>
          <cell r="AE13" t="str">
            <v>A+</v>
          </cell>
          <cell r="AF13">
            <v>6</v>
          </cell>
          <cell r="AG13">
            <v>74</v>
          </cell>
          <cell r="AH13" t="str">
            <v>A</v>
          </cell>
          <cell r="AI13">
            <v>76</v>
          </cell>
          <cell r="AJ13" t="str">
            <v>A</v>
          </cell>
          <cell r="AK13">
            <v>137</v>
          </cell>
          <cell r="AL13">
            <v>144</v>
          </cell>
          <cell r="AM13">
            <v>153</v>
          </cell>
          <cell r="AN13">
            <v>83</v>
          </cell>
          <cell r="AO13">
            <v>74</v>
          </cell>
          <cell r="AP13">
            <v>76</v>
          </cell>
          <cell r="AQ13">
            <v>667</v>
          </cell>
          <cell r="AR13" t="str">
            <v>A</v>
          </cell>
          <cell r="AS13" t="str">
            <v>piisi</v>
          </cell>
          <cell r="AT13">
            <v>74.11111111111111</v>
          </cell>
        </row>
        <row r="14">
          <cell r="A14">
            <v>7</v>
          </cell>
          <cell r="B14" t="str">
            <v>riviL jgid&amp;Si BirtiBiie rNiC(DBiie</v>
          </cell>
          <cell r="C14" t="str">
            <v>bixi&amp;</v>
          </cell>
          <cell r="D14">
            <v>1145</v>
          </cell>
          <cell r="E14">
            <v>36043</v>
          </cell>
          <cell r="F14" t="str">
            <v>kmi&amp;</v>
          </cell>
          <cell r="G14">
            <v>12</v>
          </cell>
          <cell r="H14">
            <v>0</v>
          </cell>
          <cell r="I14">
            <v>0</v>
          </cell>
          <cell r="J14">
            <v>0</v>
          </cell>
          <cell r="K14">
            <v>12</v>
          </cell>
          <cell r="L14" t="str">
            <v>C</v>
          </cell>
          <cell r="M14">
            <v>7</v>
          </cell>
          <cell r="N14">
            <v>12</v>
          </cell>
          <cell r="O14">
            <v>28</v>
          </cell>
          <cell r="P14">
            <v>0</v>
          </cell>
          <cell r="Q14">
            <v>0</v>
          </cell>
          <cell r="R14">
            <v>40</v>
          </cell>
          <cell r="S14" t="str">
            <v>C</v>
          </cell>
          <cell r="T14">
            <v>13</v>
          </cell>
          <cell r="U14">
            <v>33</v>
          </cell>
          <cell r="V14">
            <v>0</v>
          </cell>
          <cell r="W14">
            <v>0</v>
          </cell>
          <cell r="X14">
            <v>46</v>
          </cell>
          <cell r="Y14" t="str">
            <v>C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 t="str">
            <v>C</v>
          </cell>
          <cell r="AF14">
            <v>7</v>
          </cell>
          <cell r="AG14">
            <v>0</v>
          </cell>
          <cell r="AH14" t="str">
            <v>C</v>
          </cell>
          <cell r="AI14">
            <v>0</v>
          </cell>
          <cell r="AJ14" t="str">
            <v>C</v>
          </cell>
          <cell r="AK14">
            <v>12</v>
          </cell>
          <cell r="AL14">
            <v>40</v>
          </cell>
          <cell r="AM14">
            <v>46</v>
          </cell>
          <cell r="AN14">
            <v>0</v>
          </cell>
          <cell r="AO14">
            <v>0</v>
          </cell>
          <cell r="AP14">
            <v>0</v>
          </cell>
          <cell r="AQ14">
            <v>98</v>
          </cell>
          <cell r="AR14" t="str">
            <v>C</v>
          </cell>
          <cell r="AS14" t="str">
            <v>niipiisi</v>
          </cell>
          <cell r="AT14">
            <v>10.88888888888889</v>
          </cell>
        </row>
        <row r="15">
          <cell r="A15">
            <v>8</v>
          </cell>
          <cell r="B15" t="str">
            <v>piT\li *d*xiti aiSiirimiBiie dttirimidisi</v>
          </cell>
          <cell r="C15" t="str">
            <v>anyi</v>
          </cell>
          <cell r="D15">
            <v>1087</v>
          </cell>
          <cell r="E15">
            <v>37322</v>
          </cell>
          <cell r="F15">
            <v>210</v>
          </cell>
          <cell r="G15">
            <v>14</v>
          </cell>
          <cell r="H15">
            <v>25</v>
          </cell>
          <cell r="I15">
            <v>15</v>
          </cell>
          <cell r="J15">
            <v>55</v>
          </cell>
          <cell r="K15">
            <v>109</v>
          </cell>
          <cell r="L15" t="str">
            <v>B+</v>
          </cell>
          <cell r="M15">
            <v>8</v>
          </cell>
          <cell r="N15">
            <v>13</v>
          </cell>
          <cell r="O15">
            <v>30</v>
          </cell>
          <cell r="P15">
            <v>14</v>
          </cell>
          <cell r="Q15">
            <v>42</v>
          </cell>
          <cell r="R15">
            <v>99</v>
          </cell>
          <cell r="S15" t="str">
            <v>B</v>
          </cell>
          <cell r="T15">
            <v>15</v>
          </cell>
          <cell r="U15">
            <v>33</v>
          </cell>
          <cell r="V15">
            <v>17</v>
          </cell>
          <cell r="W15">
            <v>58</v>
          </cell>
          <cell r="X15">
            <v>123</v>
          </cell>
          <cell r="Y15" t="str">
            <v>B+</v>
          </cell>
          <cell r="AA15">
            <v>14</v>
          </cell>
          <cell r="AB15">
            <v>30</v>
          </cell>
          <cell r="AC15">
            <v>19</v>
          </cell>
          <cell r="AD15">
            <v>63</v>
          </cell>
          <cell r="AE15" t="str">
            <v>B+</v>
          </cell>
          <cell r="AF15">
            <v>8</v>
          </cell>
          <cell r="AG15">
            <v>59</v>
          </cell>
          <cell r="AH15" t="str">
            <v>B+</v>
          </cell>
          <cell r="AI15">
            <v>59</v>
          </cell>
          <cell r="AJ15" t="str">
            <v>B+</v>
          </cell>
          <cell r="AK15">
            <v>109</v>
          </cell>
          <cell r="AL15">
            <v>99</v>
          </cell>
          <cell r="AM15">
            <v>123</v>
          </cell>
          <cell r="AN15">
            <v>63</v>
          </cell>
          <cell r="AO15">
            <v>59</v>
          </cell>
          <cell r="AP15">
            <v>59</v>
          </cell>
          <cell r="AQ15">
            <v>512</v>
          </cell>
          <cell r="AR15" t="str">
            <v>B+</v>
          </cell>
          <cell r="AS15" t="str">
            <v>piisi</v>
          </cell>
          <cell r="AT15">
            <v>56.888888888888886</v>
          </cell>
        </row>
        <row r="16">
          <cell r="A16">
            <v>9</v>
          </cell>
          <cell r="B16" t="str">
            <v>piT\li *smiti Bi&amp;KiiBiie mi(hnidisi</v>
          </cell>
          <cell r="C16" t="str">
            <v>anyi</v>
          </cell>
          <cell r="D16">
            <v>1081</v>
          </cell>
          <cell r="E16" t="str">
            <v>24/9/2001</v>
          </cell>
          <cell r="F16">
            <v>224</v>
          </cell>
          <cell r="G16">
            <v>14</v>
          </cell>
          <cell r="H16">
            <v>36</v>
          </cell>
          <cell r="I16">
            <v>14</v>
          </cell>
          <cell r="J16">
            <v>60</v>
          </cell>
          <cell r="K16">
            <v>124</v>
          </cell>
          <cell r="L16" t="str">
            <v>B+</v>
          </cell>
          <cell r="M16">
            <v>9</v>
          </cell>
          <cell r="N16">
            <v>13</v>
          </cell>
          <cell r="O16">
            <v>32</v>
          </cell>
          <cell r="P16">
            <v>14</v>
          </cell>
          <cell r="Q16">
            <v>52</v>
          </cell>
          <cell r="R16">
            <v>111</v>
          </cell>
          <cell r="S16" t="str">
            <v>B+</v>
          </cell>
          <cell r="T16">
            <v>14</v>
          </cell>
          <cell r="U16">
            <v>29</v>
          </cell>
          <cell r="V16">
            <v>15</v>
          </cell>
          <cell r="W16">
            <v>55</v>
          </cell>
          <cell r="X16">
            <v>113</v>
          </cell>
          <cell r="Y16" t="str">
            <v>B+</v>
          </cell>
          <cell r="AA16">
            <v>14</v>
          </cell>
          <cell r="AB16">
            <v>30</v>
          </cell>
          <cell r="AC16">
            <v>17</v>
          </cell>
          <cell r="AD16">
            <v>61</v>
          </cell>
          <cell r="AE16" t="str">
            <v>B+</v>
          </cell>
          <cell r="AF16">
            <v>9</v>
          </cell>
          <cell r="AG16">
            <v>61</v>
          </cell>
          <cell r="AH16" t="str">
            <v>B+</v>
          </cell>
          <cell r="AI16">
            <v>72</v>
          </cell>
          <cell r="AJ16" t="str">
            <v>A</v>
          </cell>
          <cell r="AK16">
            <v>124</v>
          </cell>
          <cell r="AL16">
            <v>111</v>
          </cell>
          <cell r="AM16">
            <v>113</v>
          </cell>
          <cell r="AN16">
            <v>61</v>
          </cell>
          <cell r="AO16">
            <v>61</v>
          </cell>
          <cell r="AP16">
            <v>72</v>
          </cell>
          <cell r="AQ16">
            <v>542</v>
          </cell>
          <cell r="AR16" t="str">
            <v>B+</v>
          </cell>
          <cell r="AS16" t="str">
            <v>piisi</v>
          </cell>
          <cell r="AT16">
            <v>60.22222222222222</v>
          </cell>
        </row>
        <row r="17">
          <cell r="A17">
            <v>10</v>
          </cell>
          <cell r="B17" t="str">
            <v>piT\li w{#*vini r(*htiBiie</v>
          </cell>
          <cell r="C17" t="str">
            <v>anyi</v>
          </cell>
          <cell r="D17">
            <v>1214</v>
          </cell>
          <cell r="E17" t="str">
            <v>19/10/2000</v>
          </cell>
          <cell r="F17">
            <v>216</v>
          </cell>
          <cell r="G17">
            <v>23</v>
          </cell>
          <cell r="H17">
            <v>38</v>
          </cell>
          <cell r="I17">
            <v>24</v>
          </cell>
          <cell r="J17">
            <v>72</v>
          </cell>
          <cell r="K17">
            <v>157</v>
          </cell>
          <cell r="L17" t="str">
            <v>A</v>
          </cell>
          <cell r="M17">
            <v>10</v>
          </cell>
          <cell r="N17">
            <v>24</v>
          </cell>
          <cell r="O17">
            <v>40</v>
          </cell>
          <cell r="P17">
            <v>25</v>
          </cell>
          <cell r="Q17">
            <v>90</v>
          </cell>
          <cell r="R17">
            <v>179</v>
          </cell>
          <cell r="S17" t="str">
            <v>A+</v>
          </cell>
          <cell r="T17">
            <v>24</v>
          </cell>
          <cell r="U17">
            <v>41</v>
          </cell>
          <cell r="V17">
            <v>23</v>
          </cell>
          <cell r="W17">
            <v>87</v>
          </cell>
          <cell r="X17">
            <v>175</v>
          </cell>
          <cell r="Y17" t="str">
            <v>A+</v>
          </cell>
          <cell r="AA17">
            <v>24</v>
          </cell>
          <cell r="AB17">
            <v>44</v>
          </cell>
          <cell r="AC17">
            <v>24</v>
          </cell>
          <cell r="AD17">
            <v>92</v>
          </cell>
          <cell r="AE17" t="str">
            <v>A+</v>
          </cell>
          <cell r="AF17">
            <v>10</v>
          </cell>
          <cell r="AG17">
            <v>92</v>
          </cell>
          <cell r="AH17" t="str">
            <v>A+</v>
          </cell>
          <cell r="AI17">
            <v>94</v>
          </cell>
          <cell r="AJ17" t="str">
            <v>A+</v>
          </cell>
          <cell r="AK17">
            <v>157</v>
          </cell>
          <cell r="AL17">
            <v>179</v>
          </cell>
          <cell r="AM17">
            <v>175</v>
          </cell>
          <cell r="AN17">
            <v>92</v>
          </cell>
          <cell r="AO17">
            <v>92</v>
          </cell>
          <cell r="AP17">
            <v>94</v>
          </cell>
          <cell r="AQ17">
            <v>789</v>
          </cell>
          <cell r="AR17" t="str">
            <v>A+</v>
          </cell>
          <cell r="AS17" t="str">
            <v>piisi</v>
          </cell>
          <cell r="AT17">
            <v>87.66666666666667</v>
          </cell>
        </row>
        <row r="18">
          <cell r="A18">
            <v>11</v>
          </cell>
          <cell r="B18" t="str">
            <v>giimi(T *cirigi RginiiWiBiie giN(SiBiie</v>
          </cell>
          <cell r="C18" t="str">
            <v>anyi</v>
          </cell>
          <cell r="D18">
            <v>1092</v>
          </cell>
          <cell r="E18">
            <v>37594</v>
          </cell>
          <cell r="F18">
            <v>222</v>
          </cell>
          <cell r="G18">
            <v>23</v>
          </cell>
          <cell r="H18">
            <v>38</v>
          </cell>
          <cell r="I18">
            <v>24</v>
          </cell>
          <cell r="J18">
            <v>75</v>
          </cell>
          <cell r="K18">
            <v>160</v>
          </cell>
          <cell r="L18" t="str">
            <v>A+</v>
          </cell>
          <cell r="M18">
            <v>11</v>
          </cell>
          <cell r="N18">
            <v>24</v>
          </cell>
          <cell r="O18">
            <v>43</v>
          </cell>
          <cell r="P18">
            <v>25</v>
          </cell>
          <cell r="Q18">
            <v>90</v>
          </cell>
          <cell r="R18">
            <v>182</v>
          </cell>
          <cell r="S18" t="str">
            <v>A+</v>
          </cell>
          <cell r="T18">
            <v>23</v>
          </cell>
          <cell r="U18">
            <v>39</v>
          </cell>
          <cell r="V18">
            <v>23</v>
          </cell>
          <cell r="W18">
            <v>83</v>
          </cell>
          <cell r="X18">
            <v>168</v>
          </cell>
          <cell r="Y18" t="str">
            <v>A+</v>
          </cell>
          <cell r="AA18">
            <v>24</v>
          </cell>
          <cell r="AB18">
            <v>44</v>
          </cell>
          <cell r="AC18">
            <v>19</v>
          </cell>
          <cell r="AD18">
            <v>87</v>
          </cell>
          <cell r="AE18" t="str">
            <v>A+</v>
          </cell>
          <cell r="AF18">
            <v>11</v>
          </cell>
          <cell r="AG18">
            <v>90</v>
          </cell>
          <cell r="AH18" t="str">
            <v>A+</v>
          </cell>
          <cell r="AI18">
            <v>94</v>
          </cell>
          <cell r="AJ18" t="str">
            <v>A+</v>
          </cell>
          <cell r="AK18">
            <v>160</v>
          </cell>
          <cell r="AL18">
            <v>182</v>
          </cell>
          <cell r="AM18">
            <v>168</v>
          </cell>
          <cell r="AN18">
            <v>87</v>
          </cell>
          <cell r="AO18">
            <v>90</v>
          </cell>
          <cell r="AP18">
            <v>94</v>
          </cell>
          <cell r="AQ18">
            <v>781</v>
          </cell>
          <cell r="AR18" t="str">
            <v>A+</v>
          </cell>
          <cell r="AS18" t="str">
            <v>piisi</v>
          </cell>
          <cell r="AT18">
            <v>86.77777777777777</v>
          </cell>
        </row>
        <row r="19">
          <cell r="A19">
            <v>12</v>
          </cell>
          <cell r="B19" t="str">
            <v>riviL pi&amp;ok&amp;b(ni min_Biie piSiiBiie</v>
          </cell>
          <cell r="C19" t="str">
            <v>bixi&amp;</v>
          </cell>
          <cell r="D19">
            <v>1182</v>
          </cell>
          <cell r="E19" t="str">
            <v>14/12/2001</v>
          </cell>
          <cell r="F19">
            <v>200</v>
          </cell>
          <cell r="G19">
            <v>14</v>
          </cell>
          <cell r="H19">
            <v>32</v>
          </cell>
          <cell r="I19">
            <v>14</v>
          </cell>
          <cell r="J19">
            <v>56</v>
          </cell>
          <cell r="K19">
            <v>116</v>
          </cell>
          <cell r="L19" t="str">
            <v>B+</v>
          </cell>
          <cell r="M19">
            <v>12</v>
          </cell>
          <cell r="N19">
            <v>13</v>
          </cell>
          <cell r="O19">
            <v>33</v>
          </cell>
          <cell r="P19">
            <v>14</v>
          </cell>
          <cell r="Q19">
            <v>72</v>
          </cell>
          <cell r="R19">
            <v>132</v>
          </cell>
          <cell r="S19" t="str">
            <v>A</v>
          </cell>
          <cell r="T19">
            <v>15</v>
          </cell>
          <cell r="U19">
            <v>35</v>
          </cell>
          <cell r="V19">
            <v>14</v>
          </cell>
          <cell r="W19">
            <v>75</v>
          </cell>
          <cell r="X19">
            <v>139</v>
          </cell>
          <cell r="Y19" t="str">
            <v>A</v>
          </cell>
          <cell r="AA19">
            <v>13</v>
          </cell>
          <cell r="AB19">
            <v>35</v>
          </cell>
          <cell r="AC19">
            <v>22</v>
          </cell>
          <cell r="AD19">
            <v>70</v>
          </cell>
          <cell r="AE19" t="str">
            <v>A</v>
          </cell>
          <cell r="AF19">
            <v>12</v>
          </cell>
          <cell r="AG19">
            <v>62</v>
          </cell>
          <cell r="AH19" t="str">
            <v>B+</v>
          </cell>
          <cell r="AI19">
            <v>55</v>
          </cell>
          <cell r="AJ19" t="str">
            <v>B+</v>
          </cell>
          <cell r="AK19">
            <v>116</v>
          </cell>
          <cell r="AL19">
            <v>132</v>
          </cell>
          <cell r="AM19">
            <v>139</v>
          </cell>
          <cell r="AN19">
            <v>70</v>
          </cell>
          <cell r="AO19">
            <v>62</v>
          </cell>
          <cell r="AP19">
            <v>55</v>
          </cell>
          <cell r="AQ19">
            <v>574</v>
          </cell>
          <cell r="AR19" t="str">
            <v>B+</v>
          </cell>
          <cell r="AS19" t="str">
            <v>piisi</v>
          </cell>
          <cell r="AT19">
            <v>63.77777777777778</v>
          </cell>
        </row>
        <row r="20">
          <cell r="A20">
            <v>13</v>
          </cell>
          <cell r="B20" t="str">
            <v>riviL *krNib(ni hrgi(*viodBiie niiWiiBiie</v>
          </cell>
          <cell r="C20" t="str">
            <v>bixi&amp;</v>
          </cell>
          <cell r="D20">
            <v>1094</v>
          </cell>
          <cell r="E20">
            <v>37073</v>
          </cell>
          <cell r="F20">
            <v>211</v>
          </cell>
          <cell r="G20">
            <v>21</v>
          </cell>
          <cell r="H20">
            <v>38</v>
          </cell>
          <cell r="I20">
            <v>20</v>
          </cell>
          <cell r="J20">
            <v>70</v>
          </cell>
          <cell r="K20">
            <v>149</v>
          </cell>
          <cell r="L20" t="str">
            <v>A</v>
          </cell>
          <cell r="M20">
            <v>13</v>
          </cell>
          <cell r="N20">
            <v>20</v>
          </cell>
          <cell r="O20">
            <v>38</v>
          </cell>
          <cell r="P20">
            <v>19</v>
          </cell>
          <cell r="Q20">
            <v>72</v>
          </cell>
          <cell r="R20">
            <v>149</v>
          </cell>
          <cell r="S20" t="str">
            <v>A</v>
          </cell>
          <cell r="T20">
            <v>20</v>
          </cell>
          <cell r="U20">
            <v>37</v>
          </cell>
          <cell r="V20">
            <v>19</v>
          </cell>
          <cell r="W20">
            <v>82</v>
          </cell>
          <cell r="X20">
            <v>158</v>
          </cell>
          <cell r="Y20" t="str">
            <v>A</v>
          </cell>
          <cell r="AA20">
            <v>18</v>
          </cell>
          <cell r="AB20">
            <v>38</v>
          </cell>
          <cell r="AC20">
            <v>19</v>
          </cell>
          <cell r="AD20">
            <v>75</v>
          </cell>
          <cell r="AE20" t="str">
            <v>A</v>
          </cell>
          <cell r="AF20">
            <v>13</v>
          </cell>
          <cell r="AG20">
            <v>78</v>
          </cell>
          <cell r="AH20" t="str">
            <v>A</v>
          </cell>
          <cell r="AI20">
            <v>86</v>
          </cell>
          <cell r="AJ20" t="str">
            <v>A+</v>
          </cell>
          <cell r="AK20">
            <v>149</v>
          </cell>
          <cell r="AL20">
            <v>149</v>
          </cell>
          <cell r="AM20">
            <v>158</v>
          </cell>
          <cell r="AN20">
            <v>75</v>
          </cell>
          <cell r="AO20">
            <v>78</v>
          </cell>
          <cell r="AP20">
            <v>86</v>
          </cell>
          <cell r="AQ20">
            <v>695</v>
          </cell>
          <cell r="AR20" t="str">
            <v>A</v>
          </cell>
          <cell r="AS20" t="str">
            <v>piisi</v>
          </cell>
          <cell r="AT20">
            <v>77.22222222222223</v>
          </cell>
        </row>
        <row r="21">
          <cell r="A21">
            <v>14</v>
          </cell>
          <cell r="B21" t="str">
            <v>piT\li *smitii Bi&amp;KiiBiie mi(hnidisi</v>
          </cell>
          <cell r="C21" t="str">
            <v>anyi</v>
          </cell>
          <cell r="D21">
            <v>1082</v>
          </cell>
          <cell r="E21" t="str">
            <v>24/9/2001</v>
          </cell>
          <cell r="F21">
            <v>222</v>
          </cell>
          <cell r="G21">
            <v>19</v>
          </cell>
          <cell r="H21">
            <v>35</v>
          </cell>
          <cell r="I21">
            <v>18</v>
          </cell>
          <cell r="J21">
            <v>39</v>
          </cell>
          <cell r="K21">
            <v>111</v>
          </cell>
          <cell r="L21" t="str">
            <v>B+</v>
          </cell>
          <cell r="M21">
            <v>14</v>
          </cell>
          <cell r="N21">
            <v>18</v>
          </cell>
          <cell r="O21">
            <v>38</v>
          </cell>
          <cell r="P21">
            <v>17</v>
          </cell>
          <cell r="Q21">
            <v>63</v>
          </cell>
          <cell r="R21">
            <v>136</v>
          </cell>
          <cell r="S21" t="str">
            <v>A</v>
          </cell>
          <cell r="T21">
            <v>18</v>
          </cell>
          <cell r="U21">
            <v>41</v>
          </cell>
          <cell r="V21">
            <v>17</v>
          </cell>
          <cell r="W21">
            <v>79</v>
          </cell>
          <cell r="X21">
            <v>155</v>
          </cell>
          <cell r="Y21" t="str">
            <v>A</v>
          </cell>
          <cell r="AA21">
            <v>14</v>
          </cell>
          <cell r="AB21">
            <v>36</v>
          </cell>
          <cell r="AC21">
            <v>19</v>
          </cell>
          <cell r="AD21">
            <v>69</v>
          </cell>
          <cell r="AE21" t="str">
            <v>A</v>
          </cell>
          <cell r="AF21">
            <v>14</v>
          </cell>
          <cell r="AG21">
            <v>72</v>
          </cell>
          <cell r="AH21" t="str">
            <v>A</v>
          </cell>
          <cell r="AI21">
            <v>81</v>
          </cell>
          <cell r="AJ21" t="str">
            <v>A+</v>
          </cell>
          <cell r="AK21">
            <v>111</v>
          </cell>
          <cell r="AL21">
            <v>136</v>
          </cell>
          <cell r="AM21">
            <v>155</v>
          </cell>
          <cell r="AN21">
            <v>69</v>
          </cell>
          <cell r="AO21">
            <v>72</v>
          </cell>
          <cell r="AP21">
            <v>81</v>
          </cell>
          <cell r="AQ21">
            <v>624</v>
          </cell>
          <cell r="AR21" t="str">
            <v>A</v>
          </cell>
          <cell r="AS21" t="str">
            <v>piisi</v>
          </cell>
          <cell r="AT21">
            <v>69.33333333333333</v>
          </cell>
        </row>
        <row r="22">
          <cell r="A22">
            <v>15</v>
          </cell>
          <cell r="B22" t="str">
            <v>piT\li mi*niMii r(*htiBiie niirNidisi</v>
          </cell>
          <cell r="C22" t="str">
            <v>anyi</v>
          </cell>
          <cell r="D22">
            <v>1085</v>
          </cell>
          <cell r="E22">
            <v>37561</v>
          </cell>
          <cell r="F22">
            <v>222</v>
          </cell>
          <cell r="G22">
            <v>21</v>
          </cell>
          <cell r="H22">
            <v>38</v>
          </cell>
          <cell r="I22">
            <v>21</v>
          </cell>
          <cell r="J22">
            <v>72</v>
          </cell>
          <cell r="K22">
            <v>152</v>
          </cell>
          <cell r="L22" t="str">
            <v>A</v>
          </cell>
          <cell r="M22">
            <v>15</v>
          </cell>
          <cell r="N22">
            <v>20</v>
          </cell>
          <cell r="O22">
            <v>44</v>
          </cell>
          <cell r="P22">
            <v>21</v>
          </cell>
          <cell r="Q22">
            <v>84</v>
          </cell>
          <cell r="R22">
            <v>169</v>
          </cell>
          <cell r="S22" t="str">
            <v>A+</v>
          </cell>
          <cell r="T22">
            <v>20</v>
          </cell>
          <cell r="U22">
            <v>40</v>
          </cell>
          <cell r="V22">
            <v>20</v>
          </cell>
          <cell r="W22">
            <v>88</v>
          </cell>
          <cell r="X22">
            <v>168</v>
          </cell>
          <cell r="Y22" t="str">
            <v>A+</v>
          </cell>
          <cell r="AA22">
            <v>21</v>
          </cell>
          <cell r="AB22">
            <v>43</v>
          </cell>
          <cell r="AC22">
            <v>22</v>
          </cell>
          <cell r="AD22">
            <v>86</v>
          </cell>
          <cell r="AE22" t="str">
            <v>A+</v>
          </cell>
          <cell r="AF22">
            <v>15</v>
          </cell>
          <cell r="AG22">
            <v>88</v>
          </cell>
          <cell r="AH22" t="str">
            <v>A+</v>
          </cell>
          <cell r="AI22">
            <v>92</v>
          </cell>
          <cell r="AJ22" t="str">
            <v>A+</v>
          </cell>
          <cell r="AK22">
            <v>152</v>
          </cell>
          <cell r="AL22">
            <v>169</v>
          </cell>
          <cell r="AM22">
            <v>168</v>
          </cell>
          <cell r="AN22">
            <v>86</v>
          </cell>
          <cell r="AO22">
            <v>88</v>
          </cell>
          <cell r="AP22">
            <v>92</v>
          </cell>
          <cell r="AQ22">
            <v>755</v>
          </cell>
          <cell r="AR22" t="str">
            <v>A+</v>
          </cell>
          <cell r="AS22" t="str">
            <v>piisi</v>
          </cell>
          <cell r="AT22">
            <v>83.88888888888889</v>
          </cell>
        </row>
        <row r="23">
          <cell r="A23">
            <v>16</v>
          </cell>
          <cell r="B23" t="str">
            <v>piT\li miiyii p{*viNiBiie DihyiiBiie</v>
          </cell>
          <cell r="C23" t="str">
            <v>anyi</v>
          </cell>
          <cell r="D23">
            <v>1089</v>
          </cell>
          <cell r="E23" t="str">
            <v>14/7/2002</v>
          </cell>
          <cell r="F23">
            <v>226</v>
          </cell>
          <cell r="G23">
            <v>18</v>
          </cell>
          <cell r="H23">
            <v>38</v>
          </cell>
          <cell r="I23">
            <v>18</v>
          </cell>
          <cell r="J23">
            <v>46</v>
          </cell>
          <cell r="K23">
            <v>120</v>
          </cell>
          <cell r="L23" t="str">
            <v>B+</v>
          </cell>
          <cell r="M23">
            <v>16</v>
          </cell>
          <cell r="N23">
            <v>17</v>
          </cell>
          <cell r="O23">
            <v>31</v>
          </cell>
          <cell r="P23">
            <v>17</v>
          </cell>
          <cell r="Q23">
            <v>64</v>
          </cell>
          <cell r="R23">
            <v>129</v>
          </cell>
          <cell r="S23" t="str">
            <v>B+</v>
          </cell>
          <cell r="T23">
            <v>18</v>
          </cell>
          <cell r="U23">
            <v>37</v>
          </cell>
          <cell r="V23">
            <v>18</v>
          </cell>
          <cell r="W23">
            <v>70</v>
          </cell>
          <cell r="X23">
            <v>143</v>
          </cell>
          <cell r="Y23" t="str">
            <v>A</v>
          </cell>
          <cell r="AA23">
            <v>17</v>
          </cell>
          <cell r="AB23">
            <v>33</v>
          </cell>
          <cell r="AC23">
            <v>18</v>
          </cell>
          <cell r="AD23">
            <v>68</v>
          </cell>
          <cell r="AE23" t="str">
            <v>A</v>
          </cell>
          <cell r="AF23">
            <v>16</v>
          </cell>
          <cell r="AG23">
            <v>74</v>
          </cell>
          <cell r="AH23" t="str">
            <v>A</v>
          </cell>
          <cell r="AI23">
            <v>86</v>
          </cell>
          <cell r="AJ23" t="str">
            <v>A+</v>
          </cell>
          <cell r="AK23">
            <v>120</v>
          </cell>
          <cell r="AL23">
            <v>129</v>
          </cell>
          <cell r="AM23">
            <v>143</v>
          </cell>
          <cell r="AN23">
            <v>68</v>
          </cell>
          <cell r="AO23">
            <v>74</v>
          </cell>
          <cell r="AP23">
            <v>86</v>
          </cell>
          <cell r="AQ23">
            <v>620</v>
          </cell>
          <cell r="AR23" t="str">
            <v>A</v>
          </cell>
          <cell r="AS23" t="str">
            <v>piisi</v>
          </cell>
          <cell r="AT23">
            <v>68.88888888888889</v>
          </cell>
        </row>
        <row r="24">
          <cell r="A24">
            <v>17</v>
          </cell>
          <cell r="B24" t="str">
            <v>piT\li B|*mi *dn(SiBiie Ki(DiBiie</v>
          </cell>
          <cell r="C24" t="str">
            <v>anyi</v>
          </cell>
          <cell r="D24">
            <v>1147</v>
          </cell>
          <cell r="E24" t="str">
            <v>24/9/2001</v>
          </cell>
          <cell r="F24">
            <v>223</v>
          </cell>
          <cell r="G24">
            <v>17</v>
          </cell>
          <cell r="H24">
            <v>34</v>
          </cell>
          <cell r="I24">
            <v>16</v>
          </cell>
          <cell r="J24">
            <v>57</v>
          </cell>
          <cell r="K24">
            <v>124</v>
          </cell>
          <cell r="L24" t="str">
            <v>B+</v>
          </cell>
          <cell r="M24">
            <v>17</v>
          </cell>
          <cell r="N24">
            <v>14</v>
          </cell>
          <cell r="O24">
            <v>31</v>
          </cell>
          <cell r="P24">
            <v>14</v>
          </cell>
          <cell r="Q24">
            <v>67</v>
          </cell>
          <cell r="R24">
            <v>126</v>
          </cell>
          <cell r="S24" t="str">
            <v>B+</v>
          </cell>
          <cell r="T24">
            <v>16</v>
          </cell>
          <cell r="U24">
            <v>32</v>
          </cell>
          <cell r="V24">
            <v>15</v>
          </cell>
          <cell r="W24">
            <v>66</v>
          </cell>
          <cell r="X24">
            <v>129</v>
          </cell>
          <cell r="Y24" t="str">
            <v>B+</v>
          </cell>
          <cell r="AA24">
            <v>15</v>
          </cell>
          <cell r="AB24">
            <v>29</v>
          </cell>
          <cell r="AC24">
            <v>15</v>
          </cell>
          <cell r="AD24">
            <v>59</v>
          </cell>
          <cell r="AE24" t="str">
            <v>B+</v>
          </cell>
          <cell r="AF24">
            <v>17</v>
          </cell>
          <cell r="AG24">
            <v>65</v>
          </cell>
          <cell r="AH24" t="str">
            <v>A</v>
          </cell>
          <cell r="AI24">
            <v>72</v>
          </cell>
          <cell r="AJ24" t="str">
            <v>A</v>
          </cell>
          <cell r="AK24">
            <v>124</v>
          </cell>
          <cell r="AL24">
            <v>126</v>
          </cell>
          <cell r="AM24">
            <v>129</v>
          </cell>
          <cell r="AN24">
            <v>59</v>
          </cell>
          <cell r="AO24">
            <v>65</v>
          </cell>
          <cell r="AP24">
            <v>72</v>
          </cell>
          <cell r="AQ24">
            <v>575</v>
          </cell>
          <cell r="AR24" t="str">
            <v>B+</v>
          </cell>
          <cell r="AS24" t="str">
            <v>piisi</v>
          </cell>
          <cell r="AT24">
            <v>63.888888888888886</v>
          </cell>
        </row>
        <row r="25">
          <cell r="A25">
            <v>18</v>
          </cell>
          <cell r="B25" t="str">
            <v>jiD\ji p|jibii hk#Bii Jl_Bii</v>
          </cell>
          <cell r="C25" t="str">
            <v>anyi</v>
          </cell>
          <cell r="D25">
            <v>1201</v>
          </cell>
          <cell r="E25">
            <v>36590</v>
          </cell>
          <cell r="F25">
            <v>212</v>
          </cell>
          <cell r="G25">
            <v>17</v>
          </cell>
          <cell r="H25">
            <v>35</v>
          </cell>
          <cell r="I25">
            <v>18</v>
          </cell>
          <cell r="J25">
            <v>53</v>
          </cell>
          <cell r="K25">
            <v>123</v>
          </cell>
          <cell r="L25" t="str">
            <v>B+</v>
          </cell>
          <cell r="M25">
            <v>18</v>
          </cell>
          <cell r="N25">
            <v>16</v>
          </cell>
          <cell r="O25">
            <v>30</v>
          </cell>
          <cell r="P25">
            <v>17</v>
          </cell>
          <cell r="Q25">
            <v>54</v>
          </cell>
          <cell r="R25">
            <v>117</v>
          </cell>
          <cell r="S25" t="str">
            <v>B+</v>
          </cell>
          <cell r="T25">
            <v>17</v>
          </cell>
          <cell r="U25">
            <v>24</v>
          </cell>
          <cell r="V25">
            <v>17</v>
          </cell>
          <cell r="W25">
            <v>64</v>
          </cell>
          <cell r="X25">
            <v>122</v>
          </cell>
          <cell r="Y25" t="str">
            <v>B+</v>
          </cell>
          <cell r="AA25">
            <v>17</v>
          </cell>
          <cell r="AB25">
            <v>34</v>
          </cell>
          <cell r="AC25">
            <v>21</v>
          </cell>
          <cell r="AD25">
            <v>72</v>
          </cell>
          <cell r="AE25" t="str">
            <v>A</v>
          </cell>
          <cell r="AF25">
            <v>18</v>
          </cell>
          <cell r="AG25">
            <v>66</v>
          </cell>
          <cell r="AH25" t="str">
            <v>A</v>
          </cell>
          <cell r="AI25">
            <v>77</v>
          </cell>
          <cell r="AJ25" t="str">
            <v>A</v>
          </cell>
          <cell r="AK25">
            <v>123</v>
          </cell>
          <cell r="AL25">
            <v>117</v>
          </cell>
          <cell r="AM25">
            <v>122</v>
          </cell>
          <cell r="AN25">
            <v>72</v>
          </cell>
          <cell r="AO25">
            <v>66</v>
          </cell>
          <cell r="AP25">
            <v>77</v>
          </cell>
          <cell r="AQ25">
            <v>577</v>
          </cell>
          <cell r="AR25" t="str">
            <v>B+</v>
          </cell>
          <cell r="AS25" t="str">
            <v>piisi</v>
          </cell>
          <cell r="AT25">
            <v>64.11111111111111</v>
          </cell>
        </row>
        <row r="26">
          <cell r="A26">
            <v>19</v>
          </cell>
          <cell r="B26" t="str">
            <v>BIgi&amp; s_r\Kii min_Biie m(liiBiie</v>
          </cell>
          <cell r="C26" t="str">
            <v>a.ji</v>
          </cell>
          <cell r="D26">
            <v>1084</v>
          </cell>
          <cell r="E26" t="str">
            <v>29/9/2001</v>
          </cell>
          <cell r="F26">
            <v>206</v>
          </cell>
          <cell r="G26">
            <v>17</v>
          </cell>
          <cell r="H26">
            <v>32</v>
          </cell>
          <cell r="I26">
            <v>17</v>
          </cell>
          <cell r="J26">
            <v>37</v>
          </cell>
          <cell r="K26">
            <v>103</v>
          </cell>
          <cell r="L26" t="str">
            <v>B+</v>
          </cell>
          <cell r="M26">
            <v>19</v>
          </cell>
          <cell r="N26">
            <v>16</v>
          </cell>
          <cell r="O26">
            <v>25</v>
          </cell>
          <cell r="P26">
            <v>16</v>
          </cell>
          <cell r="Q26">
            <v>51</v>
          </cell>
          <cell r="R26">
            <v>108</v>
          </cell>
          <cell r="S26" t="str">
            <v>B+</v>
          </cell>
          <cell r="T26">
            <v>16</v>
          </cell>
          <cell r="U26">
            <v>25</v>
          </cell>
          <cell r="V26">
            <v>17</v>
          </cell>
          <cell r="W26">
            <v>68</v>
          </cell>
          <cell r="X26">
            <v>126</v>
          </cell>
          <cell r="Y26" t="str">
            <v>B+</v>
          </cell>
          <cell r="AA26">
            <v>17</v>
          </cell>
          <cell r="AB26">
            <v>32</v>
          </cell>
          <cell r="AC26">
            <v>21</v>
          </cell>
          <cell r="AD26">
            <v>70</v>
          </cell>
          <cell r="AE26" t="str">
            <v>A</v>
          </cell>
          <cell r="AF26">
            <v>19</v>
          </cell>
          <cell r="AG26">
            <v>67</v>
          </cell>
          <cell r="AH26" t="str">
            <v>A</v>
          </cell>
          <cell r="AI26">
            <v>74</v>
          </cell>
          <cell r="AJ26" t="str">
            <v>A</v>
          </cell>
          <cell r="AK26">
            <v>103</v>
          </cell>
          <cell r="AL26">
            <v>108</v>
          </cell>
          <cell r="AM26">
            <v>126</v>
          </cell>
          <cell r="AN26">
            <v>70</v>
          </cell>
          <cell r="AO26">
            <v>67</v>
          </cell>
          <cell r="AP26">
            <v>74</v>
          </cell>
          <cell r="AQ26">
            <v>548</v>
          </cell>
          <cell r="AR26" t="str">
            <v>B+</v>
          </cell>
          <cell r="AS26" t="str">
            <v>piisi</v>
          </cell>
          <cell r="AT26">
            <v>60.888888888888886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D-5"/>
      <sheetName val="STD-5-1"/>
      <sheetName val="MUKH"/>
      <sheetName val="MU-6"/>
      <sheetName val="અGU"/>
      <sheetName val="અG"/>
      <sheetName val="અH"/>
      <sheetName val="અS"/>
      <sheetName val="અA"/>
      <sheetName val="અVI"/>
      <sheetName val="અSS"/>
      <sheetName val="AUPCHA"/>
      <sheetName val="SVA "/>
      <sheetName val="અGU (2)"/>
      <sheetName val="અG (2)"/>
      <sheetName val="અH (2)"/>
      <sheetName val="અS (2)"/>
      <sheetName val="અA (2)"/>
      <sheetName val="અVI (2)"/>
      <sheetName val="અSS (2)"/>
      <sheetName val="AUPCHA-2"/>
      <sheetName val="SVA-2"/>
      <sheetName val="પરિશિષ્ટ-બ g"/>
      <sheetName val="પરિશિષ્ટ-ક"/>
      <sheetName val="પરિ-ક Pratham satra"/>
      <sheetName val="MARKSHI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MUKHAPRUSHTH"/>
      <sheetName val="VARSHIK"/>
      <sheetName val="ARDHVARSHIK"/>
      <sheetName val="Frist Page"/>
      <sheetName val="MARKSHIT"/>
    </sheetNames>
    <sheetDataSet>
      <sheetData sheetId="5">
        <row r="1">
          <cell r="A1" t="str">
            <v>S| DF\ S</v>
          </cell>
          <cell r="B1" t="str">
            <v>lJnFYL" G]\ GFD</v>
          </cell>
          <cell r="C1" t="str">
            <v>HFlT</v>
          </cell>
          <cell r="D1" t="str">
            <v>HPZP G\AZ</v>
          </cell>
          <cell r="E1" t="str">
            <v>HgD TFZLB</v>
          </cell>
          <cell r="F1" t="str">
            <v>S;M8L GF 5|SFZ</v>
          </cell>
          <cell r="G1" t="str">
            <v>U]HZFTL</v>
          </cell>
          <cell r="M1" t="str">
            <v>S| DF\ S</v>
          </cell>
          <cell r="N1" t="str">
            <v>lCgNL</v>
          </cell>
          <cell r="T1" t="str">
            <v>V\U|[HL</v>
          </cell>
          <cell r="Z1" t="str">
            <v>Ul6T</v>
          </cell>
          <cell r="AF1" t="str">
            <v>S| DF\ S</v>
          </cell>
          <cell r="AG1" t="str">
            <v>lJ7FG VG[ 8SGMP</v>
          </cell>
          <cell r="AM1" t="str">
            <v>;FDFHLS lJ7FG</v>
          </cell>
          <cell r="AS1" t="str">
            <v>XFlZZLS lX1F6</v>
          </cell>
          <cell r="AZ1" t="str">
            <v>S| DF\ S</v>
          </cell>
          <cell r="BA1" t="str">
            <v>S,F lX1F6</v>
          </cell>
          <cell r="BF1" t="str">
            <v>;PpPpPSF</v>
          </cell>
          <cell r="BH1" t="str">
            <v>;\:S'TsDZHLIFTf</v>
          </cell>
          <cell r="BM1" t="str">
            <v>S| DF\ S</v>
          </cell>
          <cell r="BN1" t="str">
            <v>S], V[S\NZ 5ZL6FD</v>
          </cell>
          <cell r="BX1" t="str">
            <v>U|[0</v>
          </cell>
          <cell r="BY1" t="str">
            <v>5ZL 6FD</v>
          </cell>
          <cell r="BZ1" t="str">
            <v>GMW</v>
          </cell>
        </row>
        <row r="2">
          <cell r="G2" t="str">
            <v>;+FgT[</v>
          </cell>
          <cell r="I2" t="str">
            <v>JQFF"gT[</v>
          </cell>
          <cell r="K2" t="str">
            <v>D[/ J[, U]6</v>
          </cell>
          <cell r="L2" t="str">
            <v>U|[0</v>
          </cell>
          <cell r="N2" t="str">
            <v>;+FgT[</v>
          </cell>
          <cell r="P2" t="str">
            <v>JQFF"gT[</v>
          </cell>
          <cell r="R2" t="str">
            <v>D[/ J[, U]6</v>
          </cell>
          <cell r="S2" t="str">
            <v>U|[0</v>
          </cell>
          <cell r="T2" t="str">
            <v>;+FgT[</v>
          </cell>
          <cell r="V2" t="str">
            <v>JQFF"gT[</v>
          </cell>
          <cell r="X2" t="str">
            <v>D[/ J[, U]6</v>
          </cell>
          <cell r="Y2" t="str">
            <v>U|[0</v>
          </cell>
          <cell r="Z2" t="str">
            <v>;+FgT[</v>
          </cell>
          <cell r="AB2" t="str">
            <v>JQFF"gT[</v>
          </cell>
          <cell r="AD2" t="str">
            <v>D[/ J[, U]6</v>
          </cell>
          <cell r="AE2" t="str">
            <v>U|[0</v>
          </cell>
          <cell r="AG2" t="str">
            <v>;+FgT[</v>
          </cell>
          <cell r="AI2" t="str">
            <v>JQFF"gT[</v>
          </cell>
          <cell r="AK2" t="str">
            <v>D[/ J[, U]6</v>
          </cell>
          <cell r="AL2" t="str">
            <v>U|[0</v>
          </cell>
          <cell r="AM2" t="str">
            <v>;+FgT[</v>
          </cell>
          <cell r="AO2" t="str">
            <v>JQFF"gT[</v>
          </cell>
          <cell r="AQ2" t="str">
            <v>D[/ J[, U]6</v>
          </cell>
          <cell r="AR2" t="str">
            <v>U|[0</v>
          </cell>
          <cell r="AS2" t="str">
            <v>;+FgT[</v>
          </cell>
          <cell r="AU2" t="str">
            <v>JQFF"gT[</v>
          </cell>
          <cell r="AX2" t="str">
            <v>D[/ J[, U]6</v>
          </cell>
          <cell r="AY2" t="str">
            <v>U|[0</v>
          </cell>
          <cell r="BA2" t="str">
            <v>JQFF"gT[</v>
          </cell>
          <cell r="BF2" t="str">
            <v>JQFF"gT[</v>
          </cell>
          <cell r="BH2" t="str">
            <v>JQFF"gT[</v>
          </cell>
          <cell r="BN2" t="str">
            <v>U]HZFTL</v>
          </cell>
          <cell r="BO2" t="str">
            <v>lCgNL</v>
          </cell>
          <cell r="BP2" t="str">
            <v>V\U|[HL</v>
          </cell>
          <cell r="BQ2" t="str">
            <v>Ul6T</v>
          </cell>
          <cell r="BR2" t="str">
            <v>lJ7FG VG[ 8SGMP</v>
          </cell>
          <cell r="BS2" t="str">
            <v>;FDFHLS lJ7FG</v>
          </cell>
          <cell r="BT2" t="str">
            <v>XFlZZLS lX1F6</v>
          </cell>
          <cell r="BU2" t="str">
            <v>S,F lX1F6</v>
          </cell>
          <cell r="BV2" t="str">
            <v>;PpPpPSF</v>
          </cell>
          <cell r="BW2" t="str">
            <v>S], U]6</v>
          </cell>
        </row>
        <row r="3">
          <cell r="G3" t="str">
            <v>DF{P  lS|IF</v>
          </cell>
          <cell r="H3" t="str">
            <v>,[ lBT</v>
          </cell>
          <cell r="I3" t="str">
            <v>DF{P  lS|IF</v>
          </cell>
          <cell r="J3" t="str">
            <v>,[   lB   T</v>
          </cell>
          <cell r="N3" t="str">
            <v>DF{P  lS|IF</v>
          </cell>
          <cell r="O3" t="str">
            <v>,[ lBT</v>
          </cell>
          <cell r="P3" t="str">
            <v>DF{P  lS|IF</v>
          </cell>
          <cell r="Q3" t="str">
            <v>,[ lBT</v>
          </cell>
          <cell r="T3" t="str">
            <v>DF{P  lS|IF</v>
          </cell>
          <cell r="U3" t="str">
            <v>,[ lBT</v>
          </cell>
          <cell r="V3" t="str">
            <v>DF{P  lS|IF</v>
          </cell>
          <cell r="W3" t="str">
            <v>,[ lBT</v>
          </cell>
          <cell r="Z3" t="str">
            <v>DF{P  lS|IF</v>
          </cell>
          <cell r="AA3" t="str">
            <v>,[ lBT</v>
          </cell>
          <cell r="AB3" t="str">
            <v>DF{P  lS|IF</v>
          </cell>
          <cell r="AC3" t="str">
            <v>,[ lBT</v>
          </cell>
          <cell r="AG3" t="str">
            <v>DF{P  lS|IF</v>
          </cell>
          <cell r="AH3" t="str">
            <v>,[ lBT</v>
          </cell>
          <cell r="AI3" t="str">
            <v>DF{P  lS|IF</v>
          </cell>
          <cell r="AJ3" t="str">
            <v>,[ lBT</v>
          </cell>
          <cell r="AM3" t="str">
            <v>DF{P  lS|IF</v>
          </cell>
          <cell r="AN3" t="str">
            <v>,[ lBT</v>
          </cell>
          <cell r="AO3" t="str">
            <v>DF{P  lS|IF</v>
          </cell>
          <cell r="AP3" t="str">
            <v>,[ lBT</v>
          </cell>
          <cell r="AS3" t="str">
            <v>DF{P  lS|IF</v>
          </cell>
          <cell r="AT3" t="str">
            <v>,[ lBT</v>
          </cell>
          <cell r="AU3" t="str">
            <v>DF{P  lS|IF</v>
          </cell>
          <cell r="AV3" t="str">
            <v>lS|IFP</v>
          </cell>
          <cell r="AW3" t="str">
            <v>,[ lBT</v>
          </cell>
          <cell r="BA3" t="str">
            <v>;\ ULT</v>
          </cell>
          <cell r="BB3" t="str">
            <v>lR+ 5MYL     D]&lt;IF \</v>
          </cell>
          <cell r="BC3" t="str">
            <v>lR+     SFD</v>
          </cell>
          <cell r="BD3" t="str">
            <v>S], U]6</v>
          </cell>
          <cell r="BE3" t="str">
            <v>U|[0</v>
          </cell>
          <cell r="BF3" t="str">
            <v>S], U]6</v>
          </cell>
          <cell r="BG3" t="str">
            <v>U|[0</v>
          </cell>
          <cell r="BH3" t="str">
            <v>lS|IFtDS</v>
          </cell>
          <cell r="BI3" t="str">
            <v>DF{lBS</v>
          </cell>
          <cell r="BJ3" t="str">
            <v>,[ lBT</v>
          </cell>
          <cell r="BK3" t="str">
            <v>S], U]6</v>
          </cell>
          <cell r="BL3" t="str">
            <v>U|[0</v>
          </cell>
        </row>
        <row r="6">
          <cell r="F6" t="str">
            <v>U]6</v>
          </cell>
          <cell r="G6">
            <v>25</v>
          </cell>
          <cell r="H6">
            <v>50</v>
          </cell>
          <cell r="I6">
            <v>25</v>
          </cell>
          <cell r="J6">
            <v>100</v>
          </cell>
          <cell r="K6">
            <v>200</v>
          </cell>
          <cell r="N6">
            <v>25</v>
          </cell>
          <cell r="O6">
            <v>50</v>
          </cell>
          <cell r="P6">
            <v>25</v>
          </cell>
          <cell r="Q6">
            <v>100</v>
          </cell>
          <cell r="R6">
            <v>200</v>
          </cell>
          <cell r="T6">
            <v>25</v>
          </cell>
          <cell r="U6">
            <v>50</v>
          </cell>
          <cell r="V6">
            <v>25</v>
          </cell>
          <cell r="W6">
            <v>100</v>
          </cell>
          <cell r="X6">
            <v>200</v>
          </cell>
          <cell r="Z6">
            <v>25</v>
          </cell>
          <cell r="AA6">
            <v>50</v>
          </cell>
          <cell r="AB6">
            <v>25</v>
          </cell>
          <cell r="AC6">
            <v>100</v>
          </cell>
          <cell r="AD6">
            <v>200</v>
          </cell>
          <cell r="AG6">
            <v>25</v>
          </cell>
          <cell r="AH6">
            <v>50</v>
          </cell>
          <cell r="AI6">
            <v>25</v>
          </cell>
          <cell r="AJ6">
            <v>100</v>
          </cell>
          <cell r="AK6">
            <v>200</v>
          </cell>
          <cell r="AM6">
            <v>25</v>
          </cell>
          <cell r="AN6">
            <v>50</v>
          </cell>
          <cell r="AO6">
            <v>25</v>
          </cell>
          <cell r="AP6">
            <v>100</v>
          </cell>
          <cell r="AQ6">
            <v>200</v>
          </cell>
          <cell r="AS6">
            <v>25</v>
          </cell>
          <cell r="AT6">
            <v>50</v>
          </cell>
          <cell r="AU6">
            <v>25</v>
          </cell>
          <cell r="AV6">
            <v>50</v>
          </cell>
          <cell r="AW6">
            <v>50</v>
          </cell>
          <cell r="AX6">
            <v>200</v>
          </cell>
          <cell r="BA6">
            <v>30</v>
          </cell>
          <cell r="BB6">
            <v>20</v>
          </cell>
          <cell r="BC6">
            <v>50</v>
          </cell>
          <cell r="BD6">
            <v>100</v>
          </cell>
          <cell r="BF6">
            <v>100</v>
          </cell>
          <cell r="BH6">
            <v>25</v>
          </cell>
          <cell r="BI6">
            <v>50</v>
          </cell>
          <cell r="BJ6">
            <v>25</v>
          </cell>
          <cell r="BK6">
            <v>100</v>
          </cell>
          <cell r="BN6">
            <v>200</v>
          </cell>
          <cell r="BO6">
            <v>200</v>
          </cell>
          <cell r="BP6">
            <v>200</v>
          </cell>
          <cell r="BQ6">
            <v>200</v>
          </cell>
          <cell r="BR6">
            <v>200</v>
          </cell>
          <cell r="BS6">
            <v>200</v>
          </cell>
          <cell r="BT6">
            <v>200</v>
          </cell>
          <cell r="BU6">
            <v>100</v>
          </cell>
          <cell r="BV6">
            <v>100</v>
          </cell>
          <cell r="BW6">
            <v>1600</v>
          </cell>
        </row>
        <row r="7">
          <cell r="F7" t="str">
            <v>CFHZ lNJ;</v>
          </cell>
        </row>
        <row r="8">
          <cell r="A8">
            <v>1</v>
          </cell>
          <cell r="B8" t="str">
            <v>piT\li ni@mi\Mik#miir pi(piTBiiE Jvi&amp;disi</v>
          </cell>
          <cell r="C8" t="str">
            <v>anyi</v>
          </cell>
          <cell r="D8">
            <v>974</v>
          </cell>
          <cell r="E8" t="str">
            <v>31/8/1998</v>
          </cell>
          <cell r="F8">
            <v>231</v>
          </cell>
          <cell r="G8">
            <v>16</v>
          </cell>
          <cell r="H8">
            <v>30</v>
          </cell>
          <cell r="I8">
            <v>17</v>
          </cell>
          <cell r="J8">
            <v>39</v>
          </cell>
          <cell r="K8">
            <v>102</v>
          </cell>
          <cell r="L8" t="str">
            <v>B+</v>
          </cell>
          <cell r="M8">
            <v>1</v>
          </cell>
          <cell r="N8">
            <v>14</v>
          </cell>
          <cell r="O8">
            <v>24</v>
          </cell>
          <cell r="P8">
            <v>15</v>
          </cell>
          <cell r="Q8">
            <v>66</v>
          </cell>
          <cell r="R8">
            <v>119</v>
          </cell>
          <cell r="S8" t="str">
            <v>B+</v>
          </cell>
          <cell r="T8">
            <v>14</v>
          </cell>
          <cell r="U8">
            <v>25</v>
          </cell>
          <cell r="V8">
            <v>16</v>
          </cell>
          <cell r="W8">
            <v>61</v>
          </cell>
          <cell r="X8">
            <v>116</v>
          </cell>
          <cell r="Y8" t="str">
            <v>B+</v>
          </cell>
          <cell r="Z8">
            <v>13</v>
          </cell>
          <cell r="AA8">
            <v>23</v>
          </cell>
          <cell r="AB8">
            <v>16</v>
          </cell>
          <cell r="AC8">
            <v>49</v>
          </cell>
          <cell r="AD8">
            <v>101</v>
          </cell>
          <cell r="AE8" t="str">
            <v>B+</v>
          </cell>
          <cell r="AF8">
            <v>1</v>
          </cell>
          <cell r="AG8">
            <v>16</v>
          </cell>
          <cell r="AH8">
            <v>32</v>
          </cell>
          <cell r="AI8">
            <v>18</v>
          </cell>
          <cell r="AJ8">
            <v>50</v>
          </cell>
          <cell r="AK8">
            <v>116</v>
          </cell>
          <cell r="AL8" t="str">
            <v>B+</v>
          </cell>
          <cell r="AM8">
            <v>16</v>
          </cell>
          <cell r="AN8">
            <v>29</v>
          </cell>
          <cell r="AO8">
            <v>17</v>
          </cell>
          <cell r="AP8">
            <v>62</v>
          </cell>
          <cell r="AQ8">
            <v>124</v>
          </cell>
          <cell r="AR8" t="str">
            <v>B+</v>
          </cell>
          <cell r="AS8">
            <v>17</v>
          </cell>
          <cell r="AT8">
            <v>30</v>
          </cell>
          <cell r="AU8">
            <v>19</v>
          </cell>
          <cell r="AV8">
            <v>38</v>
          </cell>
          <cell r="AW8">
            <v>28</v>
          </cell>
          <cell r="AX8">
            <v>132</v>
          </cell>
          <cell r="AY8" t="str">
            <v>A</v>
          </cell>
          <cell r="AZ8">
            <v>1</v>
          </cell>
          <cell r="BA8">
            <v>22</v>
          </cell>
          <cell r="BB8">
            <v>17</v>
          </cell>
          <cell r="BC8">
            <v>25</v>
          </cell>
          <cell r="BD8">
            <v>64</v>
          </cell>
          <cell r="BE8" t="str">
            <v>B+</v>
          </cell>
          <cell r="BF8">
            <v>80</v>
          </cell>
          <cell r="BG8" t="str">
            <v>A+</v>
          </cell>
          <cell r="BH8">
            <v>20</v>
          </cell>
          <cell r="BI8">
            <v>35</v>
          </cell>
          <cell r="BJ8">
            <v>19</v>
          </cell>
          <cell r="BK8">
            <v>74</v>
          </cell>
          <cell r="BL8" t="str">
            <v>A</v>
          </cell>
          <cell r="BM8">
            <v>1</v>
          </cell>
          <cell r="BN8">
            <v>102</v>
          </cell>
          <cell r="BO8">
            <v>119</v>
          </cell>
          <cell r="BP8">
            <v>116</v>
          </cell>
          <cell r="BQ8">
            <v>101</v>
          </cell>
          <cell r="BR8">
            <v>116</v>
          </cell>
          <cell r="BS8">
            <v>124</v>
          </cell>
          <cell r="BT8">
            <v>40</v>
          </cell>
          <cell r="BU8">
            <v>64</v>
          </cell>
          <cell r="BV8">
            <v>80</v>
          </cell>
          <cell r="BW8">
            <v>862</v>
          </cell>
          <cell r="BX8" t="str">
            <v>B+</v>
          </cell>
          <cell r="BY8" t="str">
            <v>niipiisi</v>
          </cell>
          <cell r="BZ8">
            <v>53.88</v>
          </cell>
        </row>
        <row r="9">
          <cell r="A9">
            <v>2</v>
          </cell>
          <cell r="B9" t="str">
            <v>si(liok&amp; *dli&amp;pik#miir knik*sioh Cni#Bii</v>
          </cell>
          <cell r="C9" t="str">
            <v>anyi</v>
          </cell>
          <cell r="D9">
            <v>1007</v>
          </cell>
          <cell r="E9">
            <v>35897</v>
          </cell>
          <cell r="F9">
            <v>232</v>
          </cell>
          <cell r="G9">
            <v>23</v>
          </cell>
          <cell r="H9">
            <v>35</v>
          </cell>
          <cell r="I9">
            <v>24</v>
          </cell>
          <cell r="J9">
            <v>73</v>
          </cell>
          <cell r="K9">
            <v>155</v>
          </cell>
          <cell r="L9" t="str">
            <v>A</v>
          </cell>
          <cell r="M9">
            <v>2</v>
          </cell>
          <cell r="N9">
            <v>21</v>
          </cell>
          <cell r="O9">
            <v>30</v>
          </cell>
          <cell r="P9">
            <v>22</v>
          </cell>
          <cell r="Q9">
            <v>71</v>
          </cell>
          <cell r="R9">
            <v>144</v>
          </cell>
          <cell r="S9" t="str">
            <v>A</v>
          </cell>
          <cell r="T9">
            <v>20</v>
          </cell>
          <cell r="U9">
            <v>33</v>
          </cell>
          <cell r="V9">
            <v>24</v>
          </cell>
          <cell r="W9">
            <v>64</v>
          </cell>
          <cell r="X9">
            <v>141</v>
          </cell>
          <cell r="Y9" t="str">
            <v>A</v>
          </cell>
          <cell r="Z9">
            <v>21</v>
          </cell>
          <cell r="AA9">
            <v>27</v>
          </cell>
          <cell r="AB9">
            <v>22</v>
          </cell>
          <cell r="AC9">
            <v>54</v>
          </cell>
          <cell r="AD9">
            <v>124</v>
          </cell>
          <cell r="AE9" t="str">
            <v>B+</v>
          </cell>
          <cell r="AF9">
            <v>2</v>
          </cell>
          <cell r="AG9">
            <v>23</v>
          </cell>
          <cell r="AH9">
            <v>38</v>
          </cell>
          <cell r="AI9">
            <v>24</v>
          </cell>
          <cell r="AJ9">
            <v>60</v>
          </cell>
          <cell r="AK9">
            <v>145</v>
          </cell>
          <cell r="AL9" t="str">
            <v>A</v>
          </cell>
          <cell r="AM9">
            <v>24</v>
          </cell>
          <cell r="AN9">
            <v>33</v>
          </cell>
          <cell r="AO9">
            <v>22</v>
          </cell>
          <cell r="AP9">
            <v>73</v>
          </cell>
          <cell r="AQ9">
            <v>152</v>
          </cell>
          <cell r="AR9" t="str">
            <v>A</v>
          </cell>
          <cell r="AS9">
            <v>24</v>
          </cell>
          <cell r="AT9">
            <v>33</v>
          </cell>
          <cell r="AU9">
            <v>25</v>
          </cell>
          <cell r="AV9">
            <v>49</v>
          </cell>
          <cell r="AW9">
            <v>35</v>
          </cell>
          <cell r="AX9">
            <v>166</v>
          </cell>
          <cell r="AY9" t="str">
            <v>A+</v>
          </cell>
          <cell r="AZ9">
            <v>2</v>
          </cell>
          <cell r="BA9">
            <v>25</v>
          </cell>
          <cell r="BB9">
            <v>19</v>
          </cell>
          <cell r="BC9">
            <v>30</v>
          </cell>
          <cell r="BD9">
            <v>74</v>
          </cell>
          <cell r="BE9" t="str">
            <v>A</v>
          </cell>
          <cell r="BF9">
            <v>88</v>
          </cell>
          <cell r="BG9" t="str">
            <v>A+</v>
          </cell>
          <cell r="BH9">
            <v>25</v>
          </cell>
          <cell r="BI9">
            <v>48</v>
          </cell>
          <cell r="BJ9">
            <v>19</v>
          </cell>
          <cell r="BK9">
            <v>92</v>
          </cell>
          <cell r="BL9" t="str">
            <v>A+</v>
          </cell>
          <cell r="BM9">
            <v>2</v>
          </cell>
          <cell r="BN9">
            <v>155</v>
          </cell>
          <cell r="BO9">
            <v>144</v>
          </cell>
          <cell r="BP9">
            <v>141</v>
          </cell>
          <cell r="BQ9">
            <v>124</v>
          </cell>
          <cell r="BR9">
            <v>145</v>
          </cell>
          <cell r="BS9">
            <v>152</v>
          </cell>
          <cell r="BT9">
            <v>166</v>
          </cell>
          <cell r="BU9">
            <v>74</v>
          </cell>
          <cell r="BV9">
            <v>88</v>
          </cell>
          <cell r="BW9">
            <v>1189</v>
          </cell>
          <cell r="BX9" t="str">
            <v>A</v>
          </cell>
          <cell r="BY9" t="str">
            <v>piisi</v>
          </cell>
          <cell r="BZ9">
            <v>74.31</v>
          </cell>
        </row>
        <row r="10">
          <cell r="A10">
            <v>3</v>
          </cell>
          <cell r="B10" t="str">
            <v>Qik(r Si@li\Mik#miir biLd\viJ bibiiJ</v>
          </cell>
          <cell r="C10" t="str">
            <v>bixi&amp;</v>
          </cell>
          <cell r="D10">
            <v>964</v>
          </cell>
          <cell r="E10" t="str">
            <v>22/7/1996</v>
          </cell>
          <cell r="F10">
            <v>226</v>
          </cell>
          <cell r="G10">
            <v>17</v>
          </cell>
          <cell r="H10">
            <v>16</v>
          </cell>
          <cell r="I10">
            <v>18</v>
          </cell>
          <cell r="J10">
            <v>53</v>
          </cell>
          <cell r="K10">
            <v>104</v>
          </cell>
          <cell r="L10" t="str">
            <v>B+</v>
          </cell>
          <cell r="M10">
            <v>3</v>
          </cell>
          <cell r="N10">
            <v>15</v>
          </cell>
          <cell r="O10">
            <v>21</v>
          </cell>
          <cell r="P10">
            <v>16</v>
          </cell>
          <cell r="Q10">
            <v>69</v>
          </cell>
          <cell r="R10">
            <v>121</v>
          </cell>
          <cell r="S10" t="str">
            <v>B+</v>
          </cell>
          <cell r="T10">
            <v>15</v>
          </cell>
          <cell r="U10">
            <v>22</v>
          </cell>
          <cell r="V10">
            <v>17</v>
          </cell>
          <cell r="W10">
            <v>45</v>
          </cell>
          <cell r="X10">
            <v>99</v>
          </cell>
          <cell r="Y10" t="str">
            <v>B</v>
          </cell>
          <cell r="Z10">
            <v>14</v>
          </cell>
          <cell r="AA10">
            <v>24</v>
          </cell>
          <cell r="AB10">
            <v>17</v>
          </cell>
          <cell r="AC10">
            <v>47</v>
          </cell>
          <cell r="AD10">
            <v>102</v>
          </cell>
          <cell r="AE10" t="str">
            <v>B+</v>
          </cell>
          <cell r="AF10">
            <v>3</v>
          </cell>
          <cell r="AG10">
            <v>17</v>
          </cell>
          <cell r="AH10">
            <v>25</v>
          </cell>
          <cell r="AI10">
            <v>18</v>
          </cell>
          <cell r="AJ10">
            <v>48</v>
          </cell>
          <cell r="AK10">
            <v>108</v>
          </cell>
          <cell r="AL10" t="str">
            <v>B+</v>
          </cell>
          <cell r="AM10">
            <v>16</v>
          </cell>
          <cell r="AN10">
            <v>24</v>
          </cell>
          <cell r="AO10">
            <v>18</v>
          </cell>
          <cell r="AP10">
            <v>59</v>
          </cell>
          <cell r="AQ10">
            <v>117</v>
          </cell>
          <cell r="AR10" t="str">
            <v>B+</v>
          </cell>
          <cell r="AS10">
            <v>18</v>
          </cell>
          <cell r="AT10">
            <v>20</v>
          </cell>
          <cell r="AU10">
            <v>19</v>
          </cell>
          <cell r="AV10">
            <v>38</v>
          </cell>
          <cell r="AW10">
            <v>23</v>
          </cell>
          <cell r="AX10">
            <v>118</v>
          </cell>
          <cell r="AY10" t="str">
            <v>B+</v>
          </cell>
          <cell r="AZ10">
            <v>3</v>
          </cell>
          <cell r="BA10">
            <v>21</v>
          </cell>
          <cell r="BB10">
            <v>16</v>
          </cell>
          <cell r="BC10">
            <v>13</v>
          </cell>
          <cell r="BD10">
            <v>50</v>
          </cell>
          <cell r="BE10" t="str">
            <v>B+</v>
          </cell>
          <cell r="BF10">
            <v>72</v>
          </cell>
          <cell r="BG10" t="str">
            <v>A</v>
          </cell>
          <cell r="BH10">
            <v>20</v>
          </cell>
          <cell r="BI10">
            <v>35</v>
          </cell>
          <cell r="BJ10">
            <v>17</v>
          </cell>
          <cell r="BK10">
            <v>72</v>
          </cell>
          <cell r="BL10" t="str">
            <v>A</v>
          </cell>
          <cell r="BM10">
            <v>3</v>
          </cell>
          <cell r="BN10">
            <v>104</v>
          </cell>
          <cell r="BO10">
            <v>121</v>
          </cell>
          <cell r="BP10">
            <v>99</v>
          </cell>
          <cell r="BQ10">
            <v>102</v>
          </cell>
          <cell r="BR10">
            <v>108</v>
          </cell>
          <cell r="BS10">
            <v>117</v>
          </cell>
          <cell r="BT10">
            <v>118</v>
          </cell>
          <cell r="BU10">
            <v>50</v>
          </cell>
          <cell r="BV10">
            <v>72</v>
          </cell>
          <cell r="BW10">
            <v>891</v>
          </cell>
          <cell r="BX10" t="str">
            <v>B+</v>
          </cell>
          <cell r="BY10" t="str">
            <v>piisi</v>
          </cell>
          <cell r="BZ10">
            <v>55.69</v>
          </cell>
        </row>
        <row r="11">
          <cell r="A11">
            <v>4</v>
          </cell>
          <cell r="B11" t="str">
            <v>Qik(r Jti#J giNi\SiJ liiliiJ</v>
          </cell>
          <cell r="C11" t="str">
            <v>bixi&amp;</v>
          </cell>
          <cell r="D11">
            <v>959</v>
          </cell>
          <cell r="E11">
            <v>35683</v>
          </cell>
          <cell r="F11">
            <v>233</v>
          </cell>
          <cell r="G11">
            <v>18</v>
          </cell>
          <cell r="H11">
            <v>29</v>
          </cell>
          <cell r="I11">
            <v>18</v>
          </cell>
          <cell r="J11">
            <v>64</v>
          </cell>
          <cell r="K11">
            <v>129</v>
          </cell>
          <cell r="L11" t="str">
            <v>B+</v>
          </cell>
          <cell r="M11">
            <v>4</v>
          </cell>
          <cell r="N11">
            <v>17</v>
          </cell>
          <cell r="O11">
            <v>19</v>
          </cell>
          <cell r="P11">
            <v>17</v>
          </cell>
          <cell r="Q11">
            <v>68</v>
          </cell>
          <cell r="R11">
            <v>121</v>
          </cell>
          <cell r="S11" t="str">
            <v>B+</v>
          </cell>
          <cell r="T11">
            <v>17</v>
          </cell>
          <cell r="U11">
            <v>30</v>
          </cell>
          <cell r="V11">
            <v>17</v>
          </cell>
          <cell r="W11">
            <v>55</v>
          </cell>
          <cell r="X11">
            <v>119</v>
          </cell>
          <cell r="Y11" t="str">
            <v>B+</v>
          </cell>
          <cell r="Z11">
            <v>16</v>
          </cell>
          <cell r="AA11">
            <v>20</v>
          </cell>
          <cell r="AB11">
            <v>18</v>
          </cell>
          <cell r="AC11">
            <v>50</v>
          </cell>
          <cell r="AD11">
            <v>104</v>
          </cell>
          <cell r="AE11" t="str">
            <v>B+</v>
          </cell>
          <cell r="AF11">
            <v>4</v>
          </cell>
          <cell r="AG11">
            <v>18</v>
          </cell>
          <cell r="AH11">
            <v>27</v>
          </cell>
          <cell r="AI11">
            <v>18</v>
          </cell>
          <cell r="AJ11">
            <v>46</v>
          </cell>
          <cell r="AK11">
            <v>109</v>
          </cell>
          <cell r="AL11" t="str">
            <v>B+</v>
          </cell>
          <cell r="AM11">
            <v>18</v>
          </cell>
          <cell r="AN11">
            <v>25</v>
          </cell>
          <cell r="AO11">
            <v>19</v>
          </cell>
          <cell r="AP11">
            <v>63</v>
          </cell>
          <cell r="AQ11">
            <v>125</v>
          </cell>
          <cell r="AR11" t="str">
            <v>B+</v>
          </cell>
          <cell r="AS11">
            <v>19</v>
          </cell>
          <cell r="AT11">
            <v>23</v>
          </cell>
          <cell r="AU11">
            <v>19</v>
          </cell>
          <cell r="AV11">
            <v>38</v>
          </cell>
          <cell r="AW11">
            <v>26</v>
          </cell>
          <cell r="AX11">
            <v>125</v>
          </cell>
          <cell r="AY11" t="str">
            <v>B+</v>
          </cell>
          <cell r="AZ11">
            <v>4</v>
          </cell>
          <cell r="BA11">
            <v>24</v>
          </cell>
          <cell r="BB11">
            <v>18</v>
          </cell>
          <cell r="BC11">
            <v>27</v>
          </cell>
          <cell r="BD11">
            <v>69</v>
          </cell>
          <cell r="BE11" t="str">
            <v>A</v>
          </cell>
          <cell r="BF11">
            <v>77</v>
          </cell>
          <cell r="BG11" t="str">
            <v>A</v>
          </cell>
          <cell r="BH11">
            <v>20</v>
          </cell>
          <cell r="BI11">
            <v>35</v>
          </cell>
          <cell r="BJ11">
            <v>14</v>
          </cell>
          <cell r="BK11">
            <v>69</v>
          </cell>
          <cell r="BL11" t="str">
            <v>A</v>
          </cell>
          <cell r="BM11">
            <v>4</v>
          </cell>
          <cell r="BN11">
            <v>129</v>
          </cell>
          <cell r="BO11">
            <v>121</v>
          </cell>
          <cell r="BP11">
            <v>119</v>
          </cell>
          <cell r="BQ11">
            <v>104</v>
          </cell>
          <cell r="BR11">
            <v>109</v>
          </cell>
          <cell r="BS11">
            <v>125</v>
          </cell>
          <cell r="BT11">
            <v>125</v>
          </cell>
          <cell r="BU11">
            <v>69</v>
          </cell>
          <cell r="BV11">
            <v>77</v>
          </cell>
          <cell r="BW11">
            <v>978</v>
          </cell>
          <cell r="BX11" t="str">
            <v>B+</v>
          </cell>
          <cell r="BY11" t="str">
            <v>piisi</v>
          </cell>
          <cell r="BZ11">
            <v>61.13</v>
          </cell>
        </row>
        <row r="12">
          <cell r="A12">
            <v>5</v>
          </cell>
          <cell r="B12" t="str">
            <v>Qik(r hsimi#Kik#miir amirtiJ pi~hliidJ</v>
          </cell>
          <cell r="C12" t="str">
            <v>bixi&amp;</v>
          </cell>
          <cell r="D12">
            <v>1005</v>
          </cell>
          <cell r="E12" t="str">
            <v>13/6/1998</v>
          </cell>
          <cell r="F12">
            <v>231</v>
          </cell>
          <cell r="G12">
            <v>22</v>
          </cell>
          <cell r="H12">
            <v>30</v>
          </cell>
          <cell r="I12">
            <v>23</v>
          </cell>
          <cell r="J12">
            <v>63</v>
          </cell>
          <cell r="K12">
            <v>138</v>
          </cell>
          <cell r="L12" t="str">
            <v>A</v>
          </cell>
          <cell r="M12">
            <v>5</v>
          </cell>
          <cell r="N12">
            <v>21</v>
          </cell>
          <cell r="O12">
            <v>26</v>
          </cell>
          <cell r="P12">
            <v>22</v>
          </cell>
          <cell r="Q12">
            <v>60</v>
          </cell>
          <cell r="R12">
            <v>129</v>
          </cell>
          <cell r="S12" t="str">
            <v>B+</v>
          </cell>
          <cell r="T12">
            <v>20</v>
          </cell>
          <cell r="U12">
            <v>29</v>
          </cell>
          <cell r="V12">
            <v>23</v>
          </cell>
          <cell r="W12">
            <v>59</v>
          </cell>
          <cell r="X12">
            <v>131</v>
          </cell>
          <cell r="Y12" t="str">
            <v>A</v>
          </cell>
          <cell r="Z12">
            <v>20</v>
          </cell>
          <cell r="AA12">
            <v>31</v>
          </cell>
          <cell r="AB12">
            <v>22</v>
          </cell>
          <cell r="AC12">
            <v>47</v>
          </cell>
          <cell r="AD12">
            <v>120</v>
          </cell>
          <cell r="AE12" t="str">
            <v>B+</v>
          </cell>
          <cell r="AF12">
            <v>5</v>
          </cell>
          <cell r="AG12">
            <v>22</v>
          </cell>
          <cell r="AH12">
            <v>26</v>
          </cell>
          <cell r="AI12">
            <v>23</v>
          </cell>
          <cell r="AJ12">
            <v>50</v>
          </cell>
          <cell r="AK12">
            <v>121</v>
          </cell>
          <cell r="AL12" t="str">
            <v>B+</v>
          </cell>
          <cell r="AM12">
            <v>23</v>
          </cell>
          <cell r="AN12">
            <v>23</v>
          </cell>
          <cell r="AO12">
            <v>22</v>
          </cell>
          <cell r="AP12">
            <v>63</v>
          </cell>
          <cell r="AQ12">
            <v>131</v>
          </cell>
          <cell r="AR12" t="str">
            <v>A</v>
          </cell>
          <cell r="AS12">
            <v>24</v>
          </cell>
          <cell r="AT12">
            <v>28</v>
          </cell>
          <cell r="AU12">
            <v>24</v>
          </cell>
          <cell r="AV12">
            <v>49</v>
          </cell>
          <cell r="AW12">
            <v>26</v>
          </cell>
          <cell r="AX12">
            <v>151</v>
          </cell>
          <cell r="AY12" t="str">
            <v>A</v>
          </cell>
          <cell r="AZ12">
            <v>5</v>
          </cell>
          <cell r="BA12">
            <v>26</v>
          </cell>
          <cell r="BB12">
            <v>19</v>
          </cell>
          <cell r="BC12">
            <v>26</v>
          </cell>
          <cell r="BD12">
            <v>71</v>
          </cell>
          <cell r="BE12" t="str">
            <v>A</v>
          </cell>
          <cell r="BF12">
            <v>89</v>
          </cell>
          <cell r="BG12" t="str">
            <v>A+</v>
          </cell>
          <cell r="BH12">
            <v>24</v>
          </cell>
          <cell r="BI12">
            <v>48</v>
          </cell>
          <cell r="BJ12">
            <v>19</v>
          </cell>
          <cell r="BK12">
            <v>91</v>
          </cell>
          <cell r="BL12" t="str">
            <v>A+</v>
          </cell>
          <cell r="BM12">
            <v>5</v>
          </cell>
          <cell r="BN12">
            <v>138</v>
          </cell>
          <cell r="BO12">
            <v>129</v>
          </cell>
          <cell r="BP12">
            <v>131</v>
          </cell>
          <cell r="BQ12">
            <v>120</v>
          </cell>
          <cell r="BR12">
            <v>121</v>
          </cell>
          <cell r="BS12">
            <v>131</v>
          </cell>
          <cell r="BT12">
            <v>151</v>
          </cell>
          <cell r="BU12">
            <v>71</v>
          </cell>
          <cell r="BV12">
            <v>89</v>
          </cell>
          <cell r="BW12">
            <v>1081</v>
          </cell>
          <cell r="BX12" t="str">
            <v>A</v>
          </cell>
          <cell r="BY12" t="str">
            <v>piisi</v>
          </cell>
          <cell r="BZ12">
            <v>67.56</v>
          </cell>
          <cell r="CA12" t="str">
            <v>œœœ</v>
          </cell>
        </row>
        <row r="13">
          <cell r="A13">
            <v>6</v>
          </cell>
          <cell r="B13" t="str">
            <v>mikviiNii *vipi#lik#miir biibi#J pi~tiipiJ</v>
          </cell>
          <cell r="C13" t="str">
            <v>bixi&amp;</v>
          </cell>
          <cell r="D13">
            <v>1008</v>
          </cell>
          <cell r="E13" t="str">
            <v>20/5/1996</v>
          </cell>
          <cell r="F13">
            <v>229</v>
          </cell>
          <cell r="G13">
            <v>18</v>
          </cell>
          <cell r="H13">
            <v>21</v>
          </cell>
          <cell r="I13">
            <v>18</v>
          </cell>
          <cell r="J13">
            <v>44</v>
          </cell>
          <cell r="K13">
            <v>101</v>
          </cell>
          <cell r="L13" t="str">
            <v>B+</v>
          </cell>
          <cell r="M13">
            <v>6</v>
          </cell>
          <cell r="N13">
            <v>17</v>
          </cell>
          <cell r="O13">
            <v>20</v>
          </cell>
          <cell r="P13">
            <v>17</v>
          </cell>
          <cell r="Q13">
            <v>53</v>
          </cell>
          <cell r="R13">
            <v>107</v>
          </cell>
          <cell r="S13" t="str">
            <v>B+</v>
          </cell>
          <cell r="T13">
            <v>17</v>
          </cell>
          <cell r="U13">
            <v>27</v>
          </cell>
          <cell r="V13">
            <v>17</v>
          </cell>
          <cell r="W13">
            <v>37</v>
          </cell>
          <cell r="X13">
            <v>98</v>
          </cell>
          <cell r="Y13" t="str">
            <v>B</v>
          </cell>
          <cell r="Z13">
            <v>16</v>
          </cell>
          <cell r="AA13">
            <v>20</v>
          </cell>
          <cell r="AB13">
            <v>18</v>
          </cell>
          <cell r="AC13">
            <v>38</v>
          </cell>
          <cell r="AD13">
            <v>92</v>
          </cell>
          <cell r="AE13" t="str">
            <v>B</v>
          </cell>
          <cell r="AF13">
            <v>6</v>
          </cell>
          <cell r="AG13">
            <v>18</v>
          </cell>
          <cell r="AH13">
            <v>28</v>
          </cell>
          <cell r="AI13">
            <v>18</v>
          </cell>
          <cell r="AJ13">
            <v>36</v>
          </cell>
          <cell r="AK13">
            <v>100</v>
          </cell>
          <cell r="AL13" t="str">
            <v>B+</v>
          </cell>
          <cell r="AM13">
            <v>18</v>
          </cell>
          <cell r="AN13">
            <v>23</v>
          </cell>
          <cell r="AO13">
            <v>18</v>
          </cell>
          <cell r="AP13">
            <v>52</v>
          </cell>
          <cell r="AQ13">
            <v>111</v>
          </cell>
          <cell r="AR13" t="str">
            <v>B+</v>
          </cell>
          <cell r="AS13">
            <v>20</v>
          </cell>
          <cell r="AT13">
            <v>23</v>
          </cell>
          <cell r="AU13">
            <v>19</v>
          </cell>
          <cell r="AV13">
            <v>38</v>
          </cell>
          <cell r="AW13">
            <v>21</v>
          </cell>
          <cell r="AX13">
            <v>121</v>
          </cell>
          <cell r="AY13" t="str">
            <v>B+</v>
          </cell>
          <cell r="AZ13">
            <v>6</v>
          </cell>
          <cell r="BA13">
            <v>20</v>
          </cell>
          <cell r="BB13">
            <v>16</v>
          </cell>
          <cell r="BC13">
            <v>21</v>
          </cell>
          <cell r="BD13">
            <v>57</v>
          </cell>
          <cell r="BE13" t="str">
            <v>B+</v>
          </cell>
          <cell r="BF13">
            <v>73</v>
          </cell>
          <cell r="BG13" t="str">
            <v>A</v>
          </cell>
          <cell r="BH13">
            <v>20</v>
          </cell>
          <cell r="BI13">
            <v>35</v>
          </cell>
          <cell r="BJ13">
            <v>12</v>
          </cell>
          <cell r="BK13">
            <v>67</v>
          </cell>
          <cell r="BL13" t="str">
            <v>A</v>
          </cell>
          <cell r="BM13">
            <v>6</v>
          </cell>
          <cell r="BN13">
            <v>101</v>
          </cell>
          <cell r="BO13">
            <v>107</v>
          </cell>
          <cell r="BP13">
            <v>98</v>
          </cell>
          <cell r="BQ13">
            <v>92</v>
          </cell>
          <cell r="BR13">
            <v>100</v>
          </cell>
          <cell r="BS13">
            <v>111</v>
          </cell>
          <cell r="BT13">
            <v>121</v>
          </cell>
          <cell r="BU13">
            <v>57</v>
          </cell>
          <cell r="BV13">
            <v>73</v>
          </cell>
          <cell r="BW13">
            <v>860</v>
          </cell>
          <cell r="BX13" t="str">
            <v>B+</v>
          </cell>
          <cell r="BY13" t="str">
            <v>piisi</v>
          </cell>
          <cell r="BZ13">
            <v>53.75</v>
          </cell>
        </row>
        <row r="14">
          <cell r="A14">
            <v>7</v>
          </cell>
          <cell r="B14" t="str">
            <v>Qik(r ci\ni#J  k#virJ niiWi#J</v>
          </cell>
          <cell r="C14" t="str">
            <v>bixi&amp;</v>
          </cell>
          <cell r="D14">
            <v>997</v>
          </cell>
          <cell r="E14" t="str">
            <v>14/10/1998</v>
          </cell>
          <cell r="F14">
            <v>221</v>
          </cell>
          <cell r="G14">
            <v>14</v>
          </cell>
          <cell r="H14">
            <v>14</v>
          </cell>
          <cell r="I14">
            <v>16</v>
          </cell>
          <cell r="J14">
            <v>37</v>
          </cell>
          <cell r="K14">
            <v>81</v>
          </cell>
          <cell r="L14" t="str">
            <v>B</v>
          </cell>
          <cell r="M14">
            <v>7</v>
          </cell>
          <cell r="N14">
            <v>12</v>
          </cell>
          <cell r="O14">
            <v>13</v>
          </cell>
          <cell r="P14">
            <v>14</v>
          </cell>
          <cell r="Q14">
            <v>35</v>
          </cell>
          <cell r="R14">
            <v>74</v>
          </cell>
          <cell r="S14" t="str">
            <v>B</v>
          </cell>
          <cell r="T14">
            <v>12</v>
          </cell>
          <cell r="U14">
            <v>27</v>
          </cell>
          <cell r="V14">
            <v>15</v>
          </cell>
          <cell r="W14">
            <v>34</v>
          </cell>
          <cell r="X14">
            <v>88</v>
          </cell>
          <cell r="Y14" t="str">
            <v>B</v>
          </cell>
          <cell r="Z14">
            <v>10</v>
          </cell>
          <cell r="AA14">
            <v>15</v>
          </cell>
          <cell r="AB14">
            <v>16</v>
          </cell>
          <cell r="AC14">
            <v>37</v>
          </cell>
          <cell r="AD14">
            <v>78</v>
          </cell>
          <cell r="AE14" t="str">
            <v>B</v>
          </cell>
          <cell r="AF14">
            <v>7</v>
          </cell>
          <cell r="AG14">
            <v>14</v>
          </cell>
          <cell r="AH14">
            <v>22</v>
          </cell>
          <cell r="AI14">
            <v>16</v>
          </cell>
          <cell r="AJ14">
            <v>35</v>
          </cell>
          <cell r="AK14">
            <v>87</v>
          </cell>
          <cell r="AL14" t="str">
            <v>B</v>
          </cell>
          <cell r="AM14">
            <v>14</v>
          </cell>
          <cell r="AN14">
            <v>15</v>
          </cell>
          <cell r="AO14">
            <v>17</v>
          </cell>
          <cell r="AP14">
            <v>45</v>
          </cell>
          <cell r="AQ14">
            <v>91</v>
          </cell>
          <cell r="AR14" t="str">
            <v>B</v>
          </cell>
          <cell r="AS14">
            <v>16</v>
          </cell>
          <cell r="AT14">
            <v>17</v>
          </cell>
          <cell r="AU14">
            <v>19</v>
          </cell>
          <cell r="AV14">
            <v>38</v>
          </cell>
          <cell r="AW14">
            <v>19</v>
          </cell>
          <cell r="AX14">
            <v>109</v>
          </cell>
          <cell r="AY14" t="str">
            <v>B+</v>
          </cell>
          <cell r="AZ14">
            <v>7</v>
          </cell>
          <cell r="BA14">
            <v>19</v>
          </cell>
          <cell r="BB14">
            <v>14</v>
          </cell>
          <cell r="BC14">
            <v>19</v>
          </cell>
          <cell r="BD14">
            <v>52</v>
          </cell>
          <cell r="BE14" t="str">
            <v>B+</v>
          </cell>
          <cell r="BF14">
            <v>68</v>
          </cell>
          <cell r="BG14" t="str">
            <v>A</v>
          </cell>
          <cell r="BH14">
            <v>19</v>
          </cell>
          <cell r="BI14">
            <v>35</v>
          </cell>
          <cell r="BJ14">
            <v>10</v>
          </cell>
          <cell r="BK14">
            <v>64</v>
          </cell>
          <cell r="BL14" t="str">
            <v>B+</v>
          </cell>
          <cell r="BM14">
            <v>7</v>
          </cell>
          <cell r="BN14">
            <v>81</v>
          </cell>
          <cell r="BO14">
            <v>74</v>
          </cell>
          <cell r="BP14">
            <v>88</v>
          </cell>
          <cell r="BQ14">
            <v>78</v>
          </cell>
          <cell r="BR14">
            <v>87</v>
          </cell>
          <cell r="BS14">
            <v>91</v>
          </cell>
          <cell r="BT14">
            <v>109</v>
          </cell>
          <cell r="BU14">
            <v>52</v>
          </cell>
          <cell r="BV14">
            <v>68</v>
          </cell>
          <cell r="BW14">
            <v>728</v>
          </cell>
          <cell r="BX14" t="str">
            <v>B</v>
          </cell>
          <cell r="BY14" t="str">
            <v>piisi</v>
          </cell>
          <cell r="BZ14">
            <v>45.5</v>
          </cell>
        </row>
        <row r="15">
          <cell r="A15">
            <v>8</v>
          </cell>
          <cell r="B15" t="str">
            <v>Qik(r aSi(kk#miir rimiiJ lixmiNiJ</v>
          </cell>
          <cell r="C15" t="str">
            <v>bixi&amp;</v>
          </cell>
          <cell r="D15">
            <v>1012</v>
          </cell>
          <cell r="E15">
            <v>36166</v>
          </cell>
          <cell r="F15">
            <v>229</v>
          </cell>
          <cell r="G15">
            <v>17</v>
          </cell>
          <cell r="H15">
            <v>25</v>
          </cell>
          <cell r="I15">
            <v>19</v>
          </cell>
          <cell r="J15">
            <v>45</v>
          </cell>
          <cell r="K15">
            <v>106</v>
          </cell>
          <cell r="L15" t="str">
            <v>B+</v>
          </cell>
          <cell r="M15">
            <v>8</v>
          </cell>
          <cell r="N15">
            <v>16</v>
          </cell>
          <cell r="O15">
            <v>20</v>
          </cell>
          <cell r="P15">
            <v>18</v>
          </cell>
          <cell r="Q15">
            <v>58</v>
          </cell>
          <cell r="R15">
            <v>112</v>
          </cell>
          <cell r="S15" t="str">
            <v>B+</v>
          </cell>
          <cell r="T15">
            <v>17</v>
          </cell>
          <cell r="U15">
            <v>26</v>
          </cell>
          <cell r="V15">
            <v>18</v>
          </cell>
          <cell r="W15">
            <v>37</v>
          </cell>
          <cell r="X15">
            <v>98</v>
          </cell>
          <cell r="Y15" t="str">
            <v>B</v>
          </cell>
          <cell r="Z15">
            <v>15</v>
          </cell>
          <cell r="AA15">
            <v>20</v>
          </cell>
          <cell r="AB15">
            <v>19</v>
          </cell>
          <cell r="AC15">
            <v>37</v>
          </cell>
          <cell r="AD15">
            <v>91</v>
          </cell>
          <cell r="AE15" t="str">
            <v>B</v>
          </cell>
          <cell r="AF15">
            <v>8</v>
          </cell>
          <cell r="AG15">
            <v>17</v>
          </cell>
          <cell r="AH15">
            <v>25</v>
          </cell>
          <cell r="AI15">
            <v>19</v>
          </cell>
          <cell r="AJ15">
            <v>44</v>
          </cell>
          <cell r="AK15">
            <v>105</v>
          </cell>
          <cell r="AL15" t="str">
            <v>B+</v>
          </cell>
          <cell r="AM15">
            <v>17</v>
          </cell>
          <cell r="AN15">
            <v>18</v>
          </cell>
          <cell r="AO15">
            <v>20</v>
          </cell>
          <cell r="AP15">
            <v>56</v>
          </cell>
          <cell r="AQ15">
            <v>111</v>
          </cell>
          <cell r="AR15" t="str">
            <v>B+</v>
          </cell>
          <cell r="AS15">
            <v>17</v>
          </cell>
          <cell r="AT15">
            <v>24</v>
          </cell>
          <cell r="AU15">
            <v>20</v>
          </cell>
          <cell r="AV15">
            <v>45</v>
          </cell>
          <cell r="AW15">
            <v>22</v>
          </cell>
          <cell r="AX15">
            <v>128</v>
          </cell>
          <cell r="AY15" t="str">
            <v>B+</v>
          </cell>
          <cell r="AZ15">
            <v>8</v>
          </cell>
          <cell r="BA15">
            <v>20</v>
          </cell>
          <cell r="BB15">
            <v>16</v>
          </cell>
          <cell r="BC15">
            <v>23</v>
          </cell>
          <cell r="BD15">
            <v>59</v>
          </cell>
          <cell r="BE15" t="str">
            <v>B+</v>
          </cell>
          <cell r="BF15">
            <v>79</v>
          </cell>
          <cell r="BG15" t="str">
            <v>A</v>
          </cell>
          <cell r="BH15">
            <v>20</v>
          </cell>
          <cell r="BI15">
            <v>42</v>
          </cell>
          <cell r="BJ15">
            <v>15</v>
          </cell>
          <cell r="BK15">
            <v>77</v>
          </cell>
          <cell r="BL15" t="str">
            <v>A</v>
          </cell>
          <cell r="BM15">
            <v>8</v>
          </cell>
          <cell r="BN15">
            <v>106</v>
          </cell>
          <cell r="BO15">
            <v>112</v>
          </cell>
          <cell r="BP15">
            <v>98</v>
          </cell>
          <cell r="BQ15">
            <v>91</v>
          </cell>
          <cell r="BR15">
            <v>105</v>
          </cell>
          <cell r="BS15">
            <v>111</v>
          </cell>
          <cell r="BT15">
            <v>128</v>
          </cell>
          <cell r="BU15">
            <v>59</v>
          </cell>
          <cell r="BV15">
            <v>79</v>
          </cell>
          <cell r="BW15">
            <v>889</v>
          </cell>
          <cell r="BX15" t="str">
            <v>B+</v>
          </cell>
          <cell r="BY15" t="str">
            <v>piisi</v>
          </cell>
          <cell r="BZ15">
            <v>55.56</v>
          </cell>
        </row>
        <row r="16">
          <cell r="A16">
            <v>9</v>
          </cell>
          <cell r="B16" t="str">
            <v>rimiini#j *pi~ti\Sik#miir dyiirimiBiiE bici#BiiE</v>
          </cell>
          <cell r="C16" t="str">
            <v>bixi&amp;</v>
          </cell>
          <cell r="D16">
            <v>972</v>
          </cell>
          <cell r="E16" t="str">
            <v>29/7/1998</v>
          </cell>
          <cell r="F16">
            <v>231</v>
          </cell>
          <cell r="G16">
            <v>15</v>
          </cell>
          <cell r="H16">
            <v>21</v>
          </cell>
          <cell r="I16">
            <v>16</v>
          </cell>
          <cell r="J16">
            <v>38</v>
          </cell>
          <cell r="K16">
            <v>90</v>
          </cell>
          <cell r="L16" t="str">
            <v>B</v>
          </cell>
          <cell r="M16">
            <v>9</v>
          </cell>
          <cell r="N16">
            <v>14</v>
          </cell>
          <cell r="O16">
            <v>19</v>
          </cell>
          <cell r="P16">
            <v>16</v>
          </cell>
          <cell r="Q16">
            <v>41</v>
          </cell>
          <cell r="R16">
            <v>90</v>
          </cell>
          <cell r="S16" t="str">
            <v>B</v>
          </cell>
          <cell r="T16">
            <v>14</v>
          </cell>
          <cell r="U16">
            <v>24</v>
          </cell>
          <cell r="V16">
            <v>16</v>
          </cell>
          <cell r="W16">
            <v>37</v>
          </cell>
          <cell r="X16">
            <v>91</v>
          </cell>
          <cell r="Y16" t="str">
            <v>B</v>
          </cell>
          <cell r="Z16">
            <v>13</v>
          </cell>
          <cell r="AA16">
            <v>24</v>
          </cell>
          <cell r="AB16">
            <v>17</v>
          </cell>
          <cell r="AC16">
            <v>37</v>
          </cell>
          <cell r="AD16">
            <v>91</v>
          </cell>
          <cell r="AE16" t="str">
            <v>B</v>
          </cell>
          <cell r="AF16">
            <v>9</v>
          </cell>
          <cell r="AG16">
            <v>15</v>
          </cell>
          <cell r="AH16">
            <v>24</v>
          </cell>
          <cell r="AI16">
            <v>17</v>
          </cell>
          <cell r="AJ16">
            <v>41</v>
          </cell>
          <cell r="AK16">
            <v>97</v>
          </cell>
          <cell r="AL16" t="str">
            <v>B</v>
          </cell>
          <cell r="AM16">
            <v>15</v>
          </cell>
          <cell r="AN16">
            <v>20</v>
          </cell>
          <cell r="AO16">
            <v>18</v>
          </cell>
          <cell r="AP16">
            <v>47</v>
          </cell>
          <cell r="AQ16">
            <v>100</v>
          </cell>
          <cell r="AR16" t="str">
            <v>B+</v>
          </cell>
          <cell r="AS16">
            <v>17</v>
          </cell>
          <cell r="AT16">
            <v>22</v>
          </cell>
          <cell r="AU16">
            <v>18</v>
          </cell>
          <cell r="AV16">
            <v>35</v>
          </cell>
          <cell r="AW16">
            <v>26</v>
          </cell>
          <cell r="AX16">
            <v>118</v>
          </cell>
          <cell r="AY16" t="str">
            <v>B+</v>
          </cell>
          <cell r="AZ16">
            <v>9</v>
          </cell>
          <cell r="BA16">
            <v>19</v>
          </cell>
          <cell r="BB16">
            <v>14</v>
          </cell>
          <cell r="BC16">
            <v>17</v>
          </cell>
          <cell r="BD16">
            <v>50</v>
          </cell>
          <cell r="BE16" t="str">
            <v>B+</v>
          </cell>
          <cell r="BF16">
            <v>72</v>
          </cell>
          <cell r="BG16" t="str">
            <v>A</v>
          </cell>
          <cell r="BH16">
            <v>18</v>
          </cell>
          <cell r="BI16">
            <v>33</v>
          </cell>
          <cell r="BJ16">
            <v>10</v>
          </cell>
          <cell r="BK16">
            <v>61</v>
          </cell>
          <cell r="BL16" t="str">
            <v>B+</v>
          </cell>
          <cell r="BM16">
            <v>9</v>
          </cell>
          <cell r="BN16">
            <v>90</v>
          </cell>
          <cell r="BO16">
            <v>90</v>
          </cell>
          <cell r="BP16">
            <v>91</v>
          </cell>
          <cell r="BQ16">
            <v>91</v>
          </cell>
          <cell r="BR16">
            <v>97</v>
          </cell>
          <cell r="BS16">
            <v>100</v>
          </cell>
          <cell r="BT16">
            <v>118</v>
          </cell>
          <cell r="BU16">
            <v>50</v>
          </cell>
          <cell r="BV16">
            <v>72</v>
          </cell>
          <cell r="BW16">
            <v>799</v>
          </cell>
          <cell r="BX16" t="str">
            <v>B</v>
          </cell>
          <cell r="BY16" t="str">
            <v>piisi</v>
          </cell>
          <cell r="BZ16">
            <v>49.94</v>
          </cell>
        </row>
        <row r="17">
          <cell r="A17">
            <v>10</v>
          </cell>
          <cell r="B17" t="str">
            <v>riviL *kSinik#miir hrgi(*viodBiiE niiWiiBiie</v>
          </cell>
          <cell r="C17" t="str">
            <v>bixi&amp;</v>
          </cell>
          <cell r="D17">
            <v>1072</v>
          </cell>
          <cell r="E17" t="str">
            <v>14/3/1998</v>
          </cell>
          <cell r="F17">
            <v>231</v>
          </cell>
          <cell r="G17">
            <v>17</v>
          </cell>
          <cell r="H17">
            <v>20</v>
          </cell>
          <cell r="I17">
            <v>19</v>
          </cell>
          <cell r="J17">
            <v>37</v>
          </cell>
          <cell r="K17">
            <v>93</v>
          </cell>
          <cell r="L17" t="str">
            <v>B</v>
          </cell>
          <cell r="M17">
            <v>10</v>
          </cell>
          <cell r="N17">
            <v>16</v>
          </cell>
          <cell r="O17">
            <v>18</v>
          </cell>
          <cell r="P17">
            <v>18</v>
          </cell>
          <cell r="Q17">
            <v>35</v>
          </cell>
          <cell r="R17">
            <v>87</v>
          </cell>
          <cell r="S17" t="str">
            <v>B</v>
          </cell>
          <cell r="T17">
            <v>16</v>
          </cell>
          <cell r="U17">
            <v>20</v>
          </cell>
          <cell r="V17">
            <v>17</v>
          </cell>
          <cell r="W17">
            <v>35</v>
          </cell>
          <cell r="X17">
            <v>88</v>
          </cell>
          <cell r="Y17" t="str">
            <v>B</v>
          </cell>
          <cell r="Z17">
            <v>15</v>
          </cell>
          <cell r="AA17">
            <v>19</v>
          </cell>
          <cell r="AB17">
            <v>19</v>
          </cell>
          <cell r="AC17">
            <v>39</v>
          </cell>
          <cell r="AD17">
            <v>92</v>
          </cell>
          <cell r="AE17" t="str">
            <v>B</v>
          </cell>
          <cell r="AF17">
            <v>10</v>
          </cell>
          <cell r="AG17">
            <v>17</v>
          </cell>
          <cell r="AH17">
            <v>24</v>
          </cell>
          <cell r="AI17">
            <v>18</v>
          </cell>
          <cell r="AJ17">
            <v>40</v>
          </cell>
          <cell r="AK17">
            <v>99</v>
          </cell>
          <cell r="AL17" t="str">
            <v>B</v>
          </cell>
          <cell r="AM17">
            <v>17</v>
          </cell>
          <cell r="AN17">
            <v>20</v>
          </cell>
          <cell r="AO17">
            <v>20</v>
          </cell>
          <cell r="AP17">
            <v>46</v>
          </cell>
          <cell r="AQ17">
            <v>103</v>
          </cell>
          <cell r="AR17" t="str">
            <v>B+</v>
          </cell>
          <cell r="AS17">
            <v>20</v>
          </cell>
          <cell r="AT17">
            <v>21</v>
          </cell>
          <cell r="AU17">
            <v>19</v>
          </cell>
          <cell r="AV17">
            <v>37</v>
          </cell>
          <cell r="AW17">
            <v>25</v>
          </cell>
          <cell r="AX17">
            <v>122</v>
          </cell>
          <cell r="AY17" t="str">
            <v>B+</v>
          </cell>
          <cell r="AZ17">
            <v>10</v>
          </cell>
          <cell r="BA17">
            <v>21</v>
          </cell>
          <cell r="BB17">
            <v>15</v>
          </cell>
          <cell r="BC17">
            <v>19</v>
          </cell>
          <cell r="BD17">
            <v>55</v>
          </cell>
          <cell r="BE17" t="str">
            <v>B+</v>
          </cell>
          <cell r="BF17">
            <v>59</v>
          </cell>
          <cell r="BG17" t="str">
            <v>B+</v>
          </cell>
          <cell r="BH17">
            <v>20</v>
          </cell>
          <cell r="BI17">
            <v>36</v>
          </cell>
          <cell r="BJ17">
            <v>13</v>
          </cell>
          <cell r="BK17">
            <v>69</v>
          </cell>
          <cell r="BL17" t="str">
            <v>A</v>
          </cell>
          <cell r="BM17">
            <v>10</v>
          </cell>
          <cell r="BN17">
            <v>93</v>
          </cell>
          <cell r="BO17">
            <v>87</v>
          </cell>
          <cell r="BP17">
            <v>88</v>
          </cell>
          <cell r="BQ17">
            <v>92</v>
          </cell>
          <cell r="BR17">
            <v>99</v>
          </cell>
          <cell r="BS17">
            <v>103</v>
          </cell>
          <cell r="BT17">
            <v>122</v>
          </cell>
          <cell r="BU17">
            <v>55</v>
          </cell>
          <cell r="BV17">
            <v>59</v>
          </cell>
          <cell r="BW17">
            <v>798</v>
          </cell>
          <cell r="BX17" t="str">
            <v>B</v>
          </cell>
          <cell r="BY17" t="str">
            <v>piisi</v>
          </cell>
          <cell r="BZ17">
            <v>49.88</v>
          </cell>
        </row>
        <row r="18">
          <cell r="A18">
            <v>11</v>
          </cell>
          <cell r="B18" t="str">
            <v>drbiir amirsiogi biibi#J pi~hliidsiogi</v>
          </cell>
          <cell r="C18" t="str">
            <v>anyi</v>
          </cell>
          <cell r="D18">
            <v>1113</v>
          </cell>
          <cell r="E18">
            <v>34860</v>
          </cell>
          <cell r="F18">
            <v>232</v>
          </cell>
          <cell r="G18">
            <v>16</v>
          </cell>
          <cell r="H18">
            <v>20</v>
          </cell>
          <cell r="I18">
            <v>18</v>
          </cell>
          <cell r="J18">
            <v>60</v>
          </cell>
          <cell r="K18">
            <v>114</v>
          </cell>
          <cell r="L18" t="str">
            <v>B+</v>
          </cell>
          <cell r="M18">
            <v>11</v>
          </cell>
          <cell r="N18">
            <v>15</v>
          </cell>
          <cell r="O18">
            <v>20</v>
          </cell>
          <cell r="P18">
            <v>17</v>
          </cell>
          <cell r="Q18">
            <v>48</v>
          </cell>
          <cell r="R18">
            <v>100</v>
          </cell>
          <cell r="S18" t="str">
            <v>B+</v>
          </cell>
          <cell r="T18">
            <v>15</v>
          </cell>
          <cell r="U18">
            <v>20</v>
          </cell>
          <cell r="V18">
            <v>16</v>
          </cell>
          <cell r="W18">
            <v>34</v>
          </cell>
          <cell r="X18">
            <v>85</v>
          </cell>
          <cell r="Y18" t="str">
            <v>B</v>
          </cell>
          <cell r="Z18">
            <v>14</v>
          </cell>
          <cell r="AA18">
            <v>19</v>
          </cell>
          <cell r="AB18">
            <v>19</v>
          </cell>
          <cell r="AC18">
            <v>43</v>
          </cell>
          <cell r="AD18">
            <v>95</v>
          </cell>
          <cell r="AE18" t="str">
            <v>B</v>
          </cell>
          <cell r="AF18">
            <v>11</v>
          </cell>
          <cell r="AG18">
            <v>16</v>
          </cell>
          <cell r="AH18">
            <v>29</v>
          </cell>
          <cell r="AI18">
            <v>17</v>
          </cell>
          <cell r="AJ18">
            <v>42</v>
          </cell>
          <cell r="AK18">
            <v>104</v>
          </cell>
          <cell r="AL18" t="str">
            <v>B+</v>
          </cell>
          <cell r="AM18">
            <v>17</v>
          </cell>
          <cell r="AN18">
            <v>19</v>
          </cell>
          <cell r="AO18">
            <v>20</v>
          </cell>
          <cell r="AP18">
            <v>45</v>
          </cell>
          <cell r="AQ18">
            <v>101</v>
          </cell>
          <cell r="AR18" t="str">
            <v>B+</v>
          </cell>
          <cell r="AS18">
            <v>17</v>
          </cell>
          <cell r="AT18">
            <v>17</v>
          </cell>
          <cell r="AU18">
            <v>19</v>
          </cell>
          <cell r="AV18">
            <v>37</v>
          </cell>
          <cell r="AW18">
            <v>28</v>
          </cell>
          <cell r="AX18">
            <v>118</v>
          </cell>
          <cell r="AY18" t="str">
            <v>B+</v>
          </cell>
          <cell r="AZ18">
            <v>11</v>
          </cell>
          <cell r="BA18">
            <v>21</v>
          </cell>
          <cell r="BB18">
            <v>14</v>
          </cell>
          <cell r="BC18">
            <v>20</v>
          </cell>
          <cell r="BD18">
            <v>55</v>
          </cell>
          <cell r="BE18" t="str">
            <v>B+</v>
          </cell>
          <cell r="BF18">
            <v>69</v>
          </cell>
          <cell r="BG18" t="str">
            <v>A</v>
          </cell>
          <cell r="BH18">
            <v>19</v>
          </cell>
          <cell r="BI18">
            <v>35</v>
          </cell>
          <cell r="BJ18">
            <v>11</v>
          </cell>
          <cell r="BK18">
            <v>65</v>
          </cell>
          <cell r="BL18" t="str">
            <v>A</v>
          </cell>
          <cell r="BM18">
            <v>11</v>
          </cell>
          <cell r="BN18">
            <v>114</v>
          </cell>
          <cell r="BO18">
            <v>100</v>
          </cell>
          <cell r="BP18">
            <v>85</v>
          </cell>
          <cell r="BQ18">
            <v>95</v>
          </cell>
          <cell r="BR18">
            <v>104</v>
          </cell>
          <cell r="BS18">
            <v>101</v>
          </cell>
          <cell r="BT18">
            <v>118</v>
          </cell>
          <cell r="BU18">
            <v>55</v>
          </cell>
          <cell r="BV18">
            <v>69</v>
          </cell>
          <cell r="BW18">
            <v>841</v>
          </cell>
          <cell r="BX18" t="str">
            <v>B+</v>
          </cell>
          <cell r="BY18" t="str">
            <v>piisi</v>
          </cell>
          <cell r="BZ18">
            <v>52.56</v>
          </cell>
        </row>
        <row r="19">
          <cell r="A19">
            <v>12</v>
          </cell>
          <cell r="B19" t="str">
            <v>piT\li pivinik#miir DihyiiBiie</v>
          </cell>
          <cell r="C19" t="str">
            <v>anyi</v>
          </cell>
          <cell r="D19">
            <v>1177</v>
          </cell>
          <cell r="E19">
            <v>36255</v>
          </cell>
          <cell r="F19">
            <v>227</v>
          </cell>
          <cell r="G19">
            <v>19</v>
          </cell>
          <cell r="H19">
            <v>12</v>
          </cell>
          <cell r="I19">
            <v>20</v>
          </cell>
          <cell r="J19">
            <v>62</v>
          </cell>
          <cell r="K19">
            <v>113</v>
          </cell>
          <cell r="L19" t="str">
            <v>B+</v>
          </cell>
          <cell r="M19">
            <v>12</v>
          </cell>
          <cell r="N19">
            <v>19</v>
          </cell>
          <cell r="O19">
            <v>9</v>
          </cell>
          <cell r="P19">
            <v>20</v>
          </cell>
          <cell r="Q19">
            <v>57</v>
          </cell>
          <cell r="R19">
            <v>105</v>
          </cell>
          <cell r="S19" t="str">
            <v>B+</v>
          </cell>
          <cell r="T19">
            <v>17</v>
          </cell>
          <cell r="U19">
            <v>19</v>
          </cell>
          <cell r="V19">
            <v>19</v>
          </cell>
          <cell r="W19">
            <v>39</v>
          </cell>
          <cell r="X19">
            <v>94</v>
          </cell>
          <cell r="Y19" t="str">
            <v>B</v>
          </cell>
          <cell r="Z19">
            <v>18</v>
          </cell>
          <cell r="AA19">
            <v>17</v>
          </cell>
          <cell r="AB19">
            <v>20</v>
          </cell>
          <cell r="AC19">
            <v>35</v>
          </cell>
          <cell r="AD19">
            <v>90</v>
          </cell>
          <cell r="AE19" t="str">
            <v>B</v>
          </cell>
          <cell r="AF19">
            <v>12</v>
          </cell>
          <cell r="AG19">
            <v>18</v>
          </cell>
          <cell r="AH19">
            <v>23</v>
          </cell>
          <cell r="AI19">
            <v>20</v>
          </cell>
          <cell r="AJ19">
            <v>43</v>
          </cell>
          <cell r="AK19">
            <v>104</v>
          </cell>
          <cell r="AL19" t="str">
            <v>B+</v>
          </cell>
          <cell r="AM19">
            <v>19</v>
          </cell>
          <cell r="AN19">
            <v>18</v>
          </cell>
          <cell r="AO19">
            <v>22</v>
          </cell>
          <cell r="AP19">
            <v>62</v>
          </cell>
          <cell r="AQ19">
            <v>121</v>
          </cell>
          <cell r="AR19" t="str">
            <v>B+</v>
          </cell>
          <cell r="AS19">
            <v>19</v>
          </cell>
          <cell r="AT19">
            <v>18</v>
          </cell>
          <cell r="AU19">
            <v>20</v>
          </cell>
          <cell r="AV19">
            <v>40</v>
          </cell>
          <cell r="AW19">
            <v>24</v>
          </cell>
          <cell r="AX19">
            <v>121</v>
          </cell>
          <cell r="AY19" t="str">
            <v>B+</v>
          </cell>
          <cell r="AZ19">
            <v>12</v>
          </cell>
          <cell r="BA19">
            <v>20</v>
          </cell>
          <cell r="BB19">
            <v>16</v>
          </cell>
          <cell r="BC19">
            <v>19</v>
          </cell>
          <cell r="BD19">
            <v>55</v>
          </cell>
          <cell r="BE19" t="str">
            <v>B+</v>
          </cell>
          <cell r="BF19">
            <v>81</v>
          </cell>
          <cell r="BG19" t="str">
            <v>A+</v>
          </cell>
          <cell r="BH19">
            <v>21</v>
          </cell>
          <cell r="BI19">
            <v>38</v>
          </cell>
          <cell r="BJ19">
            <v>17</v>
          </cell>
          <cell r="BK19">
            <v>76</v>
          </cell>
          <cell r="BL19" t="str">
            <v>A</v>
          </cell>
          <cell r="BM19">
            <v>12</v>
          </cell>
          <cell r="BN19">
            <v>113</v>
          </cell>
          <cell r="BO19">
            <v>105</v>
          </cell>
          <cell r="BP19">
            <v>94</v>
          </cell>
          <cell r="BQ19">
            <v>90</v>
          </cell>
          <cell r="BR19">
            <v>104</v>
          </cell>
          <cell r="BS19">
            <v>121</v>
          </cell>
          <cell r="BT19">
            <v>121</v>
          </cell>
          <cell r="BU19">
            <v>55</v>
          </cell>
          <cell r="BV19">
            <v>81</v>
          </cell>
          <cell r="BW19">
            <v>884</v>
          </cell>
          <cell r="BX19" t="str">
            <v>B+</v>
          </cell>
          <cell r="BY19" t="str">
            <v>piisi</v>
          </cell>
          <cell r="BZ19">
            <v>55.25</v>
          </cell>
        </row>
        <row r="20">
          <cell r="A20">
            <v>13</v>
          </cell>
          <cell r="B20" t="str">
            <v>piT\li sIk\tik#miir jy(SiBiie</v>
          </cell>
          <cell r="C20" t="str">
            <v>anyi</v>
          </cell>
          <cell r="D20">
            <v>1178</v>
          </cell>
          <cell r="E20">
            <v>36111</v>
          </cell>
          <cell r="F20">
            <v>218</v>
          </cell>
          <cell r="G20">
            <v>19</v>
          </cell>
          <cell r="H20">
            <v>12</v>
          </cell>
          <cell r="I20">
            <v>20</v>
          </cell>
          <cell r="J20">
            <v>54</v>
          </cell>
          <cell r="K20">
            <v>105</v>
          </cell>
          <cell r="L20" t="str">
            <v>B+</v>
          </cell>
          <cell r="M20">
            <v>13</v>
          </cell>
          <cell r="N20">
            <v>19</v>
          </cell>
          <cell r="O20">
            <v>13</v>
          </cell>
          <cell r="P20">
            <v>20</v>
          </cell>
          <cell r="Q20">
            <v>44</v>
          </cell>
          <cell r="R20">
            <v>96</v>
          </cell>
          <cell r="S20" t="str">
            <v>B</v>
          </cell>
          <cell r="T20">
            <v>18</v>
          </cell>
          <cell r="U20">
            <v>10</v>
          </cell>
          <cell r="V20">
            <v>20</v>
          </cell>
          <cell r="W20">
            <v>46</v>
          </cell>
          <cell r="X20">
            <v>94</v>
          </cell>
          <cell r="Y20" t="str">
            <v>B</v>
          </cell>
          <cell r="Z20">
            <v>18</v>
          </cell>
          <cell r="AA20">
            <v>5</v>
          </cell>
          <cell r="AB20">
            <v>21</v>
          </cell>
          <cell r="AC20">
            <v>46</v>
          </cell>
          <cell r="AD20">
            <v>90</v>
          </cell>
          <cell r="AE20" t="str">
            <v>B</v>
          </cell>
          <cell r="AF20">
            <v>13</v>
          </cell>
          <cell r="AG20">
            <v>19</v>
          </cell>
          <cell r="AH20">
            <v>7</v>
          </cell>
          <cell r="AI20">
            <v>21</v>
          </cell>
          <cell r="AJ20">
            <v>44</v>
          </cell>
          <cell r="AK20">
            <v>91</v>
          </cell>
          <cell r="AL20" t="str">
            <v>B</v>
          </cell>
          <cell r="AM20">
            <v>21</v>
          </cell>
          <cell r="AN20">
            <v>19</v>
          </cell>
          <cell r="AO20">
            <v>23</v>
          </cell>
          <cell r="AP20">
            <v>55</v>
          </cell>
          <cell r="AQ20">
            <v>118</v>
          </cell>
          <cell r="AR20" t="str">
            <v>B+</v>
          </cell>
          <cell r="AS20">
            <v>20</v>
          </cell>
          <cell r="AT20">
            <v>19</v>
          </cell>
          <cell r="AU20">
            <v>20</v>
          </cell>
          <cell r="AV20">
            <v>40</v>
          </cell>
          <cell r="AW20">
            <v>24</v>
          </cell>
          <cell r="AX20">
            <v>123</v>
          </cell>
          <cell r="AY20" t="str">
            <v>B+</v>
          </cell>
          <cell r="AZ20">
            <v>13</v>
          </cell>
          <cell r="BA20">
            <v>21</v>
          </cell>
          <cell r="BB20">
            <v>17</v>
          </cell>
          <cell r="BC20">
            <v>17</v>
          </cell>
          <cell r="BD20">
            <v>55</v>
          </cell>
          <cell r="BE20" t="str">
            <v>B+</v>
          </cell>
          <cell r="BF20">
            <v>86</v>
          </cell>
          <cell r="BG20" t="str">
            <v>A+</v>
          </cell>
          <cell r="BH20">
            <v>22</v>
          </cell>
          <cell r="BI20">
            <v>38</v>
          </cell>
          <cell r="BJ20">
            <v>15</v>
          </cell>
          <cell r="BK20">
            <v>75</v>
          </cell>
          <cell r="BL20" t="str">
            <v>A</v>
          </cell>
          <cell r="BM20">
            <v>13</v>
          </cell>
          <cell r="BN20">
            <v>105</v>
          </cell>
          <cell r="BO20">
            <v>96</v>
          </cell>
          <cell r="BP20">
            <v>94</v>
          </cell>
          <cell r="BQ20">
            <v>90</v>
          </cell>
          <cell r="BR20">
            <v>91</v>
          </cell>
          <cell r="BS20">
            <v>118</v>
          </cell>
          <cell r="BT20">
            <v>123</v>
          </cell>
          <cell r="BU20">
            <v>55</v>
          </cell>
          <cell r="BV20">
            <v>86</v>
          </cell>
          <cell r="BW20">
            <v>858</v>
          </cell>
          <cell r="BX20" t="str">
            <v>B+</v>
          </cell>
          <cell r="BY20" t="str">
            <v>piisi</v>
          </cell>
          <cell r="BZ20">
            <v>53.63</v>
          </cell>
        </row>
        <row r="21">
          <cell r="A21">
            <v>14</v>
          </cell>
          <cell r="B21" t="str">
            <v>Qik(r kijlibi\ni  pi(piTJ SiokrJ</v>
          </cell>
          <cell r="C21" t="str">
            <v>bixi&amp;</v>
          </cell>
          <cell r="D21">
            <v>936</v>
          </cell>
          <cell r="E21" t="str">
            <v>18/6/1997</v>
          </cell>
          <cell r="F21">
            <v>221</v>
          </cell>
          <cell r="G21">
            <v>13</v>
          </cell>
          <cell r="H21">
            <v>17</v>
          </cell>
          <cell r="I21">
            <v>15</v>
          </cell>
          <cell r="J21">
            <v>51</v>
          </cell>
          <cell r="K21">
            <v>96</v>
          </cell>
          <cell r="L21" t="str">
            <v>B</v>
          </cell>
          <cell r="M21">
            <v>14</v>
          </cell>
          <cell r="N21">
            <v>12</v>
          </cell>
          <cell r="O21">
            <v>17</v>
          </cell>
          <cell r="P21">
            <v>14</v>
          </cell>
          <cell r="Q21">
            <v>45</v>
          </cell>
          <cell r="R21">
            <v>88</v>
          </cell>
          <cell r="S21" t="str">
            <v>B</v>
          </cell>
          <cell r="T21">
            <v>11</v>
          </cell>
          <cell r="U21">
            <v>24</v>
          </cell>
          <cell r="V21">
            <v>15</v>
          </cell>
          <cell r="W21">
            <v>43</v>
          </cell>
          <cell r="X21">
            <v>93</v>
          </cell>
          <cell r="Y21" t="str">
            <v>B</v>
          </cell>
          <cell r="Z21">
            <v>10</v>
          </cell>
          <cell r="AA21">
            <v>18</v>
          </cell>
          <cell r="AB21">
            <v>16</v>
          </cell>
          <cell r="AC21">
            <v>46</v>
          </cell>
          <cell r="AD21">
            <v>90</v>
          </cell>
          <cell r="AE21" t="str">
            <v>B</v>
          </cell>
          <cell r="AF21">
            <v>14</v>
          </cell>
          <cell r="AG21">
            <v>13</v>
          </cell>
          <cell r="AH21">
            <v>20</v>
          </cell>
          <cell r="AI21">
            <v>17</v>
          </cell>
          <cell r="AJ21">
            <v>38</v>
          </cell>
          <cell r="AK21">
            <v>88</v>
          </cell>
          <cell r="AL21" t="str">
            <v>B</v>
          </cell>
          <cell r="AM21">
            <v>14</v>
          </cell>
          <cell r="AN21">
            <v>18</v>
          </cell>
          <cell r="AO21">
            <v>17</v>
          </cell>
          <cell r="AP21">
            <v>45</v>
          </cell>
          <cell r="AQ21">
            <v>94</v>
          </cell>
          <cell r="AR21" t="str">
            <v>B</v>
          </cell>
          <cell r="AS21">
            <v>15</v>
          </cell>
          <cell r="AT21">
            <v>19</v>
          </cell>
          <cell r="AU21">
            <v>17</v>
          </cell>
          <cell r="AV21">
            <v>36</v>
          </cell>
          <cell r="AW21">
            <v>18</v>
          </cell>
          <cell r="AX21">
            <v>105</v>
          </cell>
          <cell r="AY21" t="str">
            <v>B+</v>
          </cell>
          <cell r="AZ21">
            <v>14</v>
          </cell>
          <cell r="BA21">
            <v>23</v>
          </cell>
          <cell r="BB21">
            <v>14</v>
          </cell>
          <cell r="BC21">
            <v>21</v>
          </cell>
          <cell r="BD21">
            <v>58</v>
          </cell>
          <cell r="BE21" t="str">
            <v>B+</v>
          </cell>
          <cell r="BF21">
            <v>59</v>
          </cell>
          <cell r="BG21" t="str">
            <v>B+</v>
          </cell>
          <cell r="BH21">
            <v>18</v>
          </cell>
          <cell r="BI21">
            <v>35</v>
          </cell>
          <cell r="BJ21">
            <v>15</v>
          </cell>
          <cell r="BK21">
            <v>68</v>
          </cell>
          <cell r="BL21" t="str">
            <v>A</v>
          </cell>
          <cell r="BM21">
            <v>14</v>
          </cell>
          <cell r="BN21">
            <v>96</v>
          </cell>
          <cell r="BO21">
            <v>88</v>
          </cell>
          <cell r="BP21">
            <v>93</v>
          </cell>
          <cell r="BQ21">
            <v>90</v>
          </cell>
          <cell r="BR21">
            <v>88</v>
          </cell>
          <cell r="BS21">
            <v>94</v>
          </cell>
          <cell r="BT21">
            <v>105</v>
          </cell>
          <cell r="BU21">
            <v>58</v>
          </cell>
          <cell r="BV21">
            <v>59</v>
          </cell>
          <cell r="BW21">
            <v>771</v>
          </cell>
          <cell r="BX21" t="str">
            <v>B</v>
          </cell>
          <cell r="BY21" t="str">
            <v>piisi</v>
          </cell>
          <cell r="BZ21">
            <v>48.19</v>
          </cell>
        </row>
        <row r="22">
          <cell r="A22">
            <v>15</v>
          </cell>
          <cell r="B22" t="str">
            <v>Biogi&amp; *ni*miMiibi\ni mini#BiiE mi\liiBiiE</v>
          </cell>
          <cell r="C22" t="str">
            <v>aji</v>
          </cell>
          <cell r="D22">
            <v>980</v>
          </cell>
          <cell r="E22" t="str">
            <v>23/1/1998</v>
          </cell>
          <cell r="F22">
            <v>226</v>
          </cell>
          <cell r="G22">
            <v>19</v>
          </cell>
          <cell r="H22">
            <v>31</v>
          </cell>
          <cell r="I22">
            <v>20</v>
          </cell>
          <cell r="J22">
            <v>77</v>
          </cell>
          <cell r="K22">
            <v>147</v>
          </cell>
          <cell r="L22" t="str">
            <v>A</v>
          </cell>
          <cell r="M22">
            <v>15</v>
          </cell>
          <cell r="N22">
            <v>17</v>
          </cell>
          <cell r="O22">
            <v>21</v>
          </cell>
          <cell r="P22">
            <v>19</v>
          </cell>
          <cell r="Q22">
            <v>57</v>
          </cell>
          <cell r="R22">
            <v>114</v>
          </cell>
          <cell r="S22" t="str">
            <v>B+</v>
          </cell>
          <cell r="T22">
            <v>18</v>
          </cell>
          <cell r="U22">
            <v>23</v>
          </cell>
          <cell r="V22">
            <v>20</v>
          </cell>
          <cell r="W22">
            <v>84</v>
          </cell>
          <cell r="X22">
            <v>145</v>
          </cell>
          <cell r="Y22" t="str">
            <v>A</v>
          </cell>
          <cell r="Z22">
            <v>17</v>
          </cell>
          <cell r="AA22">
            <v>21</v>
          </cell>
          <cell r="AB22">
            <v>20</v>
          </cell>
          <cell r="AC22">
            <v>62</v>
          </cell>
          <cell r="AD22">
            <v>120</v>
          </cell>
          <cell r="AE22" t="str">
            <v>B+</v>
          </cell>
          <cell r="AF22">
            <v>15</v>
          </cell>
          <cell r="AG22">
            <v>19</v>
          </cell>
          <cell r="AH22">
            <v>31</v>
          </cell>
          <cell r="AI22">
            <v>21</v>
          </cell>
          <cell r="AJ22">
            <v>53</v>
          </cell>
          <cell r="AK22">
            <v>124</v>
          </cell>
          <cell r="AL22" t="str">
            <v>B+</v>
          </cell>
          <cell r="AM22">
            <v>18</v>
          </cell>
          <cell r="AN22">
            <v>25</v>
          </cell>
          <cell r="AO22">
            <v>21</v>
          </cell>
          <cell r="AP22">
            <v>85</v>
          </cell>
          <cell r="AQ22">
            <v>149</v>
          </cell>
          <cell r="AR22" t="str">
            <v>A</v>
          </cell>
          <cell r="AS22">
            <v>21</v>
          </cell>
          <cell r="AT22">
            <v>27</v>
          </cell>
          <cell r="AU22">
            <v>21</v>
          </cell>
          <cell r="AV22">
            <v>44</v>
          </cell>
          <cell r="AW22">
            <v>44</v>
          </cell>
          <cell r="AX22">
            <v>157</v>
          </cell>
          <cell r="AY22" t="str">
            <v>A</v>
          </cell>
          <cell r="AZ22">
            <v>15</v>
          </cell>
          <cell r="BA22">
            <v>24</v>
          </cell>
          <cell r="BB22">
            <v>19</v>
          </cell>
          <cell r="BC22">
            <v>23</v>
          </cell>
          <cell r="BD22">
            <v>66</v>
          </cell>
          <cell r="BE22" t="str">
            <v>A</v>
          </cell>
          <cell r="BF22">
            <v>86</v>
          </cell>
          <cell r="BG22" t="str">
            <v>A+</v>
          </cell>
          <cell r="BH22">
            <v>22</v>
          </cell>
          <cell r="BI22">
            <v>42</v>
          </cell>
          <cell r="BJ22">
            <v>16</v>
          </cell>
          <cell r="BK22">
            <v>80</v>
          </cell>
          <cell r="BL22" t="str">
            <v>A+</v>
          </cell>
          <cell r="BM22">
            <v>15</v>
          </cell>
          <cell r="BN22">
            <v>147</v>
          </cell>
          <cell r="BO22">
            <v>114</v>
          </cell>
          <cell r="BP22">
            <v>145</v>
          </cell>
          <cell r="BQ22">
            <v>120</v>
          </cell>
          <cell r="BR22">
            <v>124</v>
          </cell>
          <cell r="BS22">
            <v>149</v>
          </cell>
          <cell r="BT22">
            <v>157</v>
          </cell>
          <cell r="BU22">
            <v>66</v>
          </cell>
          <cell r="BV22">
            <v>86</v>
          </cell>
          <cell r="BW22">
            <v>1108</v>
          </cell>
          <cell r="BX22" t="str">
            <v>A</v>
          </cell>
          <cell r="BY22" t="str">
            <v>piisi</v>
          </cell>
          <cell r="BZ22">
            <v>69.25</v>
          </cell>
        </row>
        <row r="23">
          <cell r="A23">
            <v>16</v>
          </cell>
          <cell r="B23" t="str">
            <v>Qik(r piiyili biib_J c_niiJ</v>
          </cell>
          <cell r="C23" t="str">
            <v>bixi&amp;</v>
          </cell>
          <cell r="D23">
            <v>1148</v>
          </cell>
          <cell r="E23" t="str">
            <v>31/3/1998</v>
          </cell>
          <cell r="F23">
            <v>222</v>
          </cell>
          <cell r="G23">
            <v>19</v>
          </cell>
          <cell r="H23">
            <v>30</v>
          </cell>
          <cell r="I23">
            <v>20</v>
          </cell>
          <cell r="J23">
            <v>81</v>
          </cell>
          <cell r="K23">
            <v>150</v>
          </cell>
          <cell r="L23" t="str">
            <v>A</v>
          </cell>
          <cell r="M23">
            <v>16</v>
          </cell>
          <cell r="N23">
            <v>19</v>
          </cell>
          <cell r="O23">
            <v>27</v>
          </cell>
          <cell r="P23">
            <v>20</v>
          </cell>
          <cell r="Q23">
            <v>81</v>
          </cell>
          <cell r="R23">
            <v>147</v>
          </cell>
          <cell r="S23" t="str">
            <v>A</v>
          </cell>
          <cell r="T23">
            <v>19</v>
          </cell>
          <cell r="U23">
            <v>30</v>
          </cell>
          <cell r="V23">
            <v>21</v>
          </cell>
          <cell r="W23">
            <v>88</v>
          </cell>
          <cell r="X23">
            <v>158</v>
          </cell>
          <cell r="Y23" t="str">
            <v>A</v>
          </cell>
          <cell r="Z23">
            <v>19</v>
          </cell>
          <cell r="AA23">
            <v>31</v>
          </cell>
          <cell r="AB23">
            <v>21</v>
          </cell>
          <cell r="AC23">
            <v>69</v>
          </cell>
          <cell r="AD23">
            <v>140</v>
          </cell>
          <cell r="AE23" t="str">
            <v>A</v>
          </cell>
          <cell r="AF23">
            <v>16</v>
          </cell>
          <cell r="AG23">
            <v>19</v>
          </cell>
          <cell r="AH23">
            <v>34</v>
          </cell>
          <cell r="AI23">
            <v>22</v>
          </cell>
          <cell r="AJ23">
            <v>81</v>
          </cell>
          <cell r="AK23">
            <v>156</v>
          </cell>
          <cell r="AL23" t="str">
            <v>A</v>
          </cell>
          <cell r="AM23">
            <v>20</v>
          </cell>
          <cell r="AN23">
            <v>28</v>
          </cell>
          <cell r="AO23">
            <v>22</v>
          </cell>
          <cell r="AP23">
            <v>82</v>
          </cell>
          <cell r="AQ23">
            <v>152</v>
          </cell>
          <cell r="AR23" t="str">
            <v>A</v>
          </cell>
          <cell r="AS23">
            <v>22</v>
          </cell>
          <cell r="AT23">
            <v>37</v>
          </cell>
          <cell r="AU23">
            <v>23</v>
          </cell>
          <cell r="AV23">
            <v>47</v>
          </cell>
          <cell r="AW23">
            <v>36</v>
          </cell>
          <cell r="AX23">
            <v>165</v>
          </cell>
          <cell r="AY23" t="str">
            <v>A+</v>
          </cell>
          <cell r="AZ23">
            <v>16</v>
          </cell>
          <cell r="BA23">
            <v>26</v>
          </cell>
          <cell r="BB23">
            <v>19</v>
          </cell>
          <cell r="BC23">
            <v>35</v>
          </cell>
          <cell r="BD23">
            <v>80</v>
          </cell>
          <cell r="BE23" t="str">
            <v>A+</v>
          </cell>
          <cell r="BF23">
            <v>87</v>
          </cell>
          <cell r="BG23" t="str">
            <v>A+</v>
          </cell>
          <cell r="BH23">
            <v>24</v>
          </cell>
          <cell r="BI23">
            <v>45</v>
          </cell>
          <cell r="BJ23">
            <v>20</v>
          </cell>
          <cell r="BK23">
            <v>89</v>
          </cell>
          <cell r="BL23" t="str">
            <v>A+</v>
          </cell>
          <cell r="BM23">
            <v>16</v>
          </cell>
          <cell r="BN23">
            <v>150</v>
          </cell>
          <cell r="BO23">
            <v>147</v>
          </cell>
          <cell r="BP23">
            <v>158</v>
          </cell>
          <cell r="BQ23">
            <v>140</v>
          </cell>
          <cell r="BR23">
            <v>156</v>
          </cell>
          <cell r="BS23">
            <v>152</v>
          </cell>
          <cell r="BT23">
            <v>165</v>
          </cell>
          <cell r="BU23">
            <v>80</v>
          </cell>
          <cell r="BV23">
            <v>87</v>
          </cell>
          <cell r="BW23">
            <v>1235</v>
          </cell>
          <cell r="BX23" t="str">
            <v>A</v>
          </cell>
          <cell r="BY23" t="str">
            <v>piisi</v>
          </cell>
          <cell r="BZ23">
            <v>77.19</v>
          </cell>
        </row>
        <row r="24">
          <cell r="A24">
            <v>17</v>
          </cell>
          <cell r="B24" t="str">
            <v>p{jipi*ti unni*ti hsim_KiBiie si(miiBiie</v>
          </cell>
          <cell r="C24" t="str">
            <v>bixi&amp;</v>
          </cell>
          <cell r="D24">
            <v>1175</v>
          </cell>
          <cell r="E24" t="str">
            <v>16/8/1998</v>
          </cell>
          <cell r="F24">
            <v>222</v>
          </cell>
          <cell r="G24">
            <v>23</v>
          </cell>
          <cell r="H24">
            <v>43</v>
          </cell>
          <cell r="I24">
            <v>25</v>
          </cell>
          <cell r="J24">
            <v>94</v>
          </cell>
          <cell r="K24">
            <v>185</v>
          </cell>
          <cell r="L24" t="str">
            <v>A+</v>
          </cell>
          <cell r="M24">
            <v>17</v>
          </cell>
          <cell r="N24">
            <v>22</v>
          </cell>
          <cell r="O24">
            <v>45</v>
          </cell>
          <cell r="P24">
            <v>25</v>
          </cell>
          <cell r="Q24">
            <v>90</v>
          </cell>
          <cell r="R24">
            <v>182</v>
          </cell>
          <cell r="S24" t="str">
            <v>A+</v>
          </cell>
          <cell r="T24">
            <v>23</v>
          </cell>
          <cell r="U24">
            <v>40</v>
          </cell>
          <cell r="V24">
            <v>25</v>
          </cell>
          <cell r="W24">
            <v>91</v>
          </cell>
          <cell r="X24">
            <v>179</v>
          </cell>
          <cell r="Y24" t="str">
            <v>A+</v>
          </cell>
          <cell r="Z24">
            <v>24</v>
          </cell>
          <cell r="AA24">
            <v>32</v>
          </cell>
          <cell r="AB24">
            <v>25</v>
          </cell>
          <cell r="AC24">
            <v>80</v>
          </cell>
          <cell r="AD24">
            <v>161</v>
          </cell>
          <cell r="AE24" t="str">
            <v>A+</v>
          </cell>
          <cell r="AF24">
            <v>17</v>
          </cell>
          <cell r="AG24">
            <v>24</v>
          </cell>
          <cell r="AH24">
            <v>46</v>
          </cell>
          <cell r="AI24">
            <v>25</v>
          </cell>
          <cell r="AJ24">
            <v>84</v>
          </cell>
          <cell r="AK24">
            <v>179</v>
          </cell>
          <cell r="AL24" t="str">
            <v>A+</v>
          </cell>
          <cell r="AM24">
            <v>24</v>
          </cell>
          <cell r="AN24">
            <v>45</v>
          </cell>
          <cell r="AO24">
            <v>25</v>
          </cell>
          <cell r="AP24">
            <v>86</v>
          </cell>
          <cell r="AQ24">
            <v>180</v>
          </cell>
          <cell r="AR24" t="str">
            <v>A+</v>
          </cell>
          <cell r="AS24">
            <v>25</v>
          </cell>
          <cell r="AT24">
            <v>46</v>
          </cell>
          <cell r="AU24">
            <v>25</v>
          </cell>
          <cell r="AV24">
            <v>49</v>
          </cell>
          <cell r="AW24">
            <v>45</v>
          </cell>
          <cell r="AX24">
            <v>190</v>
          </cell>
          <cell r="AY24" t="str">
            <v>A+</v>
          </cell>
          <cell r="AZ24">
            <v>17</v>
          </cell>
          <cell r="BA24">
            <v>28</v>
          </cell>
          <cell r="BB24">
            <v>20</v>
          </cell>
          <cell r="BC24">
            <v>40</v>
          </cell>
          <cell r="BD24">
            <v>88</v>
          </cell>
          <cell r="BE24" t="str">
            <v>A+</v>
          </cell>
          <cell r="BF24">
            <v>92</v>
          </cell>
          <cell r="BG24" t="str">
            <v>A+</v>
          </cell>
          <cell r="BH24">
            <v>25</v>
          </cell>
          <cell r="BI24">
            <v>48</v>
          </cell>
          <cell r="BJ24">
            <v>25</v>
          </cell>
          <cell r="BK24">
            <v>98</v>
          </cell>
          <cell r="BL24" t="str">
            <v>A+</v>
          </cell>
          <cell r="BM24">
            <v>17</v>
          </cell>
          <cell r="BN24">
            <v>185</v>
          </cell>
          <cell r="BO24">
            <v>182</v>
          </cell>
          <cell r="BP24">
            <v>179</v>
          </cell>
          <cell r="BQ24">
            <v>161</v>
          </cell>
          <cell r="BR24">
            <v>179</v>
          </cell>
          <cell r="BS24">
            <v>180</v>
          </cell>
          <cell r="BT24">
            <v>190</v>
          </cell>
          <cell r="BU24">
            <v>88</v>
          </cell>
          <cell r="BV24">
            <v>92</v>
          </cell>
          <cell r="BW24">
            <v>1436</v>
          </cell>
          <cell r="BX24" t="str">
            <v>A+</v>
          </cell>
          <cell r="BY24" t="str">
            <v>piisi</v>
          </cell>
          <cell r="BZ24">
            <v>89.75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VARSHIK"/>
      <sheetName val="muk"/>
      <sheetName val="ARDHVARSHIK"/>
      <sheetName val="MU-6"/>
      <sheetName val="MARKSHIT"/>
      <sheetName val="75GUN"/>
      <sheetName val="SLIP"/>
    </sheetNames>
    <sheetDataSet>
      <sheetData sheetId="4">
        <row r="1">
          <cell r="A1" t="str">
            <v>S| DF\ S</v>
          </cell>
          <cell r="B1" t="str">
            <v>lJnFYL" G]\ GFD</v>
          </cell>
          <cell r="C1" t="str">
            <v>HFlT</v>
          </cell>
          <cell r="D1" t="str">
            <v>HPZP G\AZ</v>
          </cell>
          <cell r="E1" t="str">
            <v>HgD TFZLB</v>
          </cell>
          <cell r="F1" t="str">
            <v>S;M8L GF 5|SFZ</v>
          </cell>
          <cell r="G1" t="str">
            <v>U]HZFTL</v>
          </cell>
          <cell r="M1" t="str">
            <v>S| DF\ S</v>
          </cell>
          <cell r="N1" t="str">
            <v>Ul6T</v>
          </cell>
          <cell r="T1" t="str">
            <v>5IF"JZ6</v>
          </cell>
          <cell r="Z1" t="str">
            <v>lCgNL</v>
          </cell>
          <cell r="AF1" t="str">
            <v>S| DF\ S</v>
          </cell>
          <cell r="AG1" t="str">
            <v>;H"P5|J'lT  VG[ ZDTM</v>
          </cell>
          <cell r="AI1" t="str">
            <v>;PpPpPSF</v>
          </cell>
          <cell r="AK1" t="str">
            <v>S], V[S\NZ 5ZL6FD</v>
          </cell>
          <cell r="AR1" t="str">
            <v>U|[0</v>
          </cell>
          <cell r="AS1" t="str">
            <v>5ZL 6FD</v>
          </cell>
          <cell r="AT1" t="str">
            <v>GMW</v>
          </cell>
        </row>
        <row r="2">
          <cell r="G2" t="str">
            <v>;+FgT[</v>
          </cell>
          <cell r="I2" t="str">
            <v>JQFF"gT[</v>
          </cell>
          <cell r="K2" t="str">
            <v>D[/ J[, U]6</v>
          </cell>
          <cell r="L2" t="str">
            <v>U|[0</v>
          </cell>
          <cell r="N2" t="str">
            <v>;+FgT[</v>
          </cell>
          <cell r="P2" t="str">
            <v>JQFF"gT[</v>
          </cell>
          <cell r="R2" t="str">
            <v>D[/ J[, U]6</v>
          </cell>
          <cell r="S2" t="str">
            <v>U|[0</v>
          </cell>
          <cell r="T2" t="str">
            <v>;+FgT[</v>
          </cell>
          <cell r="V2" t="str">
            <v>JQFF"gT[</v>
          </cell>
          <cell r="X2" t="str">
            <v>D[/ J[, U]6</v>
          </cell>
          <cell r="Y2" t="str">
            <v>U|[0</v>
          </cell>
          <cell r="Z2" t="str">
            <v>JQFF"gT[</v>
          </cell>
          <cell r="AD2" t="str">
            <v>D[/ J[, U]6</v>
          </cell>
          <cell r="AE2" t="str">
            <v>U|[0</v>
          </cell>
          <cell r="AI2" t="str">
            <v>JQFF"gT[</v>
          </cell>
          <cell r="AK2" t="str">
            <v>U]HZFTL</v>
          </cell>
          <cell r="AL2" t="str">
            <v>Ul6T</v>
          </cell>
          <cell r="AM2" t="str">
            <v>5IF"JZ6</v>
          </cell>
          <cell r="AN2" t="str">
            <v>lCgNL</v>
          </cell>
          <cell r="AO2" t="str">
            <v>;H"P5|J'lT</v>
          </cell>
          <cell r="AP2" t="str">
            <v>;PpPpPSF</v>
          </cell>
          <cell r="AQ2" t="str">
            <v>S], U]6</v>
          </cell>
        </row>
        <row r="3">
          <cell r="G3" t="str">
            <v>DF{P  lS|IF</v>
          </cell>
          <cell r="H3" t="str">
            <v>,[ lBT</v>
          </cell>
          <cell r="I3" t="str">
            <v>DF{P  lS|IF</v>
          </cell>
          <cell r="J3" t="str">
            <v>,[ lBT</v>
          </cell>
          <cell r="N3" t="str">
            <v>DF{P  lS|IF</v>
          </cell>
          <cell r="O3" t="str">
            <v>,[ lBT</v>
          </cell>
          <cell r="P3" t="str">
            <v>DF{P  lS|IF</v>
          </cell>
          <cell r="Q3" t="str">
            <v>,[ lBT</v>
          </cell>
          <cell r="T3" t="str">
            <v>DF{P  lS|IF</v>
          </cell>
          <cell r="U3" t="str">
            <v>,[ lBT</v>
          </cell>
          <cell r="V3" t="str">
            <v>DF{P  lS|IF</v>
          </cell>
          <cell r="W3" t="str">
            <v>,[ lBT</v>
          </cell>
          <cell r="Z3" t="str">
            <v>DF{P  lS|IF</v>
          </cell>
          <cell r="AA3" t="str">
            <v>DF{P  lS|IF</v>
          </cell>
          <cell r="AB3" t="str">
            <v>DF{P  lS|IF</v>
          </cell>
          <cell r="AC3" t="str">
            <v>,[ lBT</v>
          </cell>
          <cell r="AG3" t="str">
            <v>S], U]6</v>
          </cell>
          <cell r="AH3" t="str">
            <v>U|[0</v>
          </cell>
          <cell r="AI3" t="str">
            <v>S], U]6</v>
          </cell>
          <cell r="AJ3" t="str">
            <v>U|[0</v>
          </cell>
        </row>
        <row r="6">
          <cell r="F6" t="str">
            <v>U]6</v>
          </cell>
          <cell r="G6">
            <v>25</v>
          </cell>
          <cell r="H6">
            <v>50</v>
          </cell>
          <cell r="I6">
            <v>25</v>
          </cell>
          <cell r="J6">
            <v>100</v>
          </cell>
          <cell r="K6">
            <v>200</v>
          </cell>
          <cell r="N6">
            <v>25</v>
          </cell>
          <cell r="O6">
            <v>50</v>
          </cell>
          <cell r="P6">
            <v>25</v>
          </cell>
          <cell r="Q6">
            <v>100</v>
          </cell>
          <cell r="R6">
            <v>200</v>
          </cell>
          <cell r="T6">
            <v>25</v>
          </cell>
          <cell r="U6">
            <v>50</v>
          </cell>
          <cell r="V6">
            <v>25</v>
          </cell>
          <cell r="W6">
            <v>100</v>
          </cell>
          <cell r="X6">
            <v>200</v>
          </cell>
          <cell r="Z6">
            <v>25</v>
          </cell>
          <cell r="AA6">
            <v>25</v>
          </cell>
          <cell r="AB6">
            <v>50</v>
          </cell>
          <cell r="AC6">
            <v>25</v>
          </cell>
          <cell r="AD6">
            <v>100</v>
          </cell>
          <cell r="AG6">
            <v>100</v>
          </cell>
          <cell r="AI6">
            <v>100</v>
          </cell>
          <cell r="AK6">
            <v>200</v>
          </cell>
          <cell r="AL6">
            <v>200</v>
          </cell>
          <cell r="AM6">
            <v>200</v>
          </cell>
          <cell r="AN6">
            <v>100</v>
          </cell>
          <cell r="AO6">
            <v>100</v>
          </cell>
          <cell r="AP6">
            <v>100</v>
          </cell>
          <cell r="AQ6">
            <v>900</v>
          </cell>
        </row>
        <row r="7">
          <cell r="F7" t="str">
            <v>CFHZ lNJ;</v>
          </cell>
        </row>
        <row r="8">
          <cell r="A8">
            <v>1</v>
          </cell>
          <cell r="B8" t="str">
            <v>Qik(r r(*hti m_k\SiJ kiniiJ</v>
          </cell>
          <cell r="C8" t="str">
            <v>bixi&amp;</v>
          </cell>
          <cell r="D8">
            <v>1065</v>
          </cell>
          <cell r="E8">
            <v>37018</v>
          </cell>
          <cell r="F8">
            <v>212</v>
          </cell>
          <cell r="G8">
            <v>14</v>
          </cell>
          <cell r="H8">
            <v>25</v>
          </cell>
          <cell r="I8">
            <v>14</v>
          </cell>
          <cell r="J8">
            <v>50</v>
          </cell>
          <cell r="K8">
            <v>103</v>
          </cell>
          <cell r="L8" t="str">
            <v>B+</v>
          </cell>
          <cell r="M8">
            <v>1</v>
          </cell>
          <cell r="N8">
            <v>12</v>
          </cell>
          <cell r="O8">
            <v>25</v>
          </cell>
          <cell r="P8">
            <v>13</v>
          </cell>
          <cell r="Q8">
            <v>35</v>
          </cell>
          <cell r="R8">
            <v>85</v>
          </cell>
          <cell r="S8" t="str">
            <v>B</v>
          </cell>
          <cell r="T8">
            <v>15</v>
          </cell>
          <cell r="U8">
            <v>36</v>
          </cell>
          <cell r="V8">
            <v>15</v>
          </cell>
          <cell r="W8">
            <v>65</v>
          </cell>
          <cell r="X8">
            <v>131</v>
          </cell>
          <cell r="Y8" t="str">
            <v>A</v>
          </cell>
          <cell r="AA8">
            <v>13</v>
          </cell>
          <cell r="AB8">
            <v>33</v>
          </cell>
          <cell r="AC8">
            <v>16</v>
          </cell>
          <cell r="AD8">
            <v>62</v>
          </cell>
          <cell r="AE8" t="str">
            <v>B+</v>
          </cell>
          <cell r="AF8">
            <v>1</v>
          </cell>
          <cell r="AG8">
            <v>64</v>
          </cell>
          <cell r="AH8" t="str">
            <v>B+</v>
          </cell>
          <cell r="AI8">
            <v>66</v>
          </cell>
          <cell r="AJ8" t="str">
            <v>A</v>
          </cell>
          <cell r="AK8">
            <v>103</v>
          </cell>
          <cell r="AL8">
            <v>85</v>
          </cell>
          <cell r="AM8">
            <v>131</v>
          </cell>
          <cell r="AN8">
            <v>62</v>
          </cell>
          <cell r="AO8">
            <v>64</v>
          </cell>
          <cell r="AP8">
            <v>66</v>
          </cell>
          <cell r="AQ8">
            <v>511</v>
          </cell>
          <cell r="AR8" t="str">
            <v>B+</v>
          </cell>
          <cell r="AS8" t="str">
            <v>piisi</v>
          </cell>
          <cell r="AT8">
            <v>56.77777777777778</v>
          </cell>
        </row>
        <row r="9">
          <cell r="A9">
            <v>2</v>
          </cell>
          <cell r="B9" t="str">
            <v>Qik(r ajyi pi(piTJ SIkrJ</v>
          </cell>
          <cell r="C9" t="str">
            <v>bixi&amp;</v>
          </cell>
          <cell r="D9">
            <v>1056</v>
          </cell>
          <cell r="E9" t="str">
            <v>25/2/2001</v>
          </cell>
          <cell r="F9">
            <v>197</v>
          </cell>
          <cell r="G9">
            <v>16</v>
          </cell>
          <cell r="H9">
            <v>27</v>
          </cell>
          <cell r="I9">
            <v>17</v>
          </cell>
          <cell r="J9">
            <v>53</v>
          </cell>
          <cell r="K9">
            <v>113</v>
          </cell>
          <cell r="L9" t="str">
            <v>B+</v>
          </cell>
          <cell r="M9">
            <v>2</v>
          </cell>
          <cell r="N9">
            <v>17</v>
          </cell>
          <cell r="O9">
            <v>29</v>
          </cell>
          <cell r="P9">
            <v>16</v>
          </cell>
          <cell r="Q9">
            <v>44</v>
          </cell>
          <cell r="R9">
            <v>106</v>
          </cell>
          <cell r="S9" t="str">
            <v>B+</v>
          </cell>
          <cell r="T9">
            <v>17</v>
          </cell>
          <cell r="U9">
            <v>33</v>
          </cell>
          <cell r="V9">
            <v>17</v>
          </cell>
          <cell r="W9">
            <v>53</v>
          </cell>
          <cell r="X9">
            <v>120</v>
          </cell>
          <cell r="Y9" t="str">
            <v>B+</v>
          </cell>
          <cell r="AA9">
            <v>16</v>
          </cell>
          <cell r="AB9">
            <v>34</v>
          </cell>
          <cell r="AC9">
            <v>17</v>
          </cell>
          <cell r="AD9">
            <v>67</v>
          </cell>
          <cell r="AE9" t="str">
            <v>A</v>
          </cell>
          <cell r="AF9">
            <v>2</v>
          </cell>
          <cell r="AG9">
            <v>65</v>
          </cell>
          <cell r="AH9" t="str">
            <v>A</v>
          </cell>
          <cell r="AI9">
            <v>72</v>
          </cell>
          <cell r="AJ9" t="str">
            <v>A</v>
          </cell>
          <cell r="AK9">
            <v>113</v>
          </cell>
          <cell r="AL9">
            <v>106</v>
          </cell>
          <cell r="AM9">
            <v>120</v>
          </cell>
          <cell r="AN9">
            <v>67</v>
          </cell>
          <cell r="AO9">
            <v>65</v>
          </cell>
          <cell r="AP9">
            <v>72</v>
          </cell>
          <cell r="AQ9">
            <v>543</v>
          </cell>
          <cell r="AR9" t="str">
            <v>B+</v>
          </cell>
          <cell r="AS9" t="str">
            <v>piisi</v>
          </cell>
          <cell r="AT9">
            <v>60.333333333333336</v>
          </cell>
        </row>
        <row r="10">
          <cell r="A10">
            <v>3</v>
          </cell>
          <cell r="B10" t="str">
            <v>Qik(r *viSiili s(owiiJ gi(*viodJ</v>
          </cell>
          <cell r="C10" t="str">
            <v>bixi&amp;</v>
          </cell>
          <cell r="D10">
            <v>1080</v>
          </cell>
          <cell r="E10">
            <v>37317</v>
          </cell>
          <cell r="F10">
            <v>223</v>
          </cell>
          <cell r="G10">
            <v>21</v>
          </cell>
          <cell r="H10">
            <v>34</v>
          </cell>
          <cell r="I10">
            <v>20</v>
          </cell>
          <cell r="J10">
            <v>62</v>
          </cell>
          <cell r="K10">
            <v>137</v>
          </cell>
          <cell r="L10" t="str">
            <v>A</v>
          </cell>
          <cell r="M10">
            <v>3</v>
          </cell>
          <cell r="N10">
            <v>22</v>
          </cell>
          <cell r="O10">
            <v>29</v>
          </cell>
          <cell r="P10">
            <v>23</v>
          </cell>
          <cell r="Q10">
            <v>65</v>
          </cell>
          <cell r="R10">
            <v>139</v>
          </cell>
          <cell r="S10" t="str">
            <v>A</v>
          </cell>
          <cell r="T10">
            <v>22</v>
          </cell>
          <cell r="U10">
            <v>37</v>
          </cell>
          <cell r="V10">
            <v>23</v>
          </cell>
          <cell r="W10">
            <v>73</v>
          </cell>
          <cell r="X10">
            <v>155</v>
          </cell>
          <cell r="Y10" t="str">
            <v>A</v>
          </cell>
          <cell r="AA10">
            <v>21</v>
          </cell>
          <cell r="AB10">
            <v>39</v>
          </cell>
          <cell r="AC10">
            <v>16</v>
          </cell>
          <cell r="AD10">
            <v>76</v>
          </cell>
          <cell r="AE10" t="str">
            <v>A</v>
          </cell>
          <cell r="AF10">
            <v>3</v>
          </cell>
          <cell r="AG10">
            <v>89</v>
          </cell>
          <cell r="AH10" t="str">
            <v>A+</v>
          </cell>
          <cell r="AI10">
            <v>85</v>
          </cell>
          <cell r="AJ10" t="str">
            <v>A+</v>
          </cell>
          <cell r="AK10">
            <v>137</v>
          </cell>
          <cell r="AL10">
            <v>139</v>
          </cell>
          <cell r="AM10">
            <v>155</v>
          </cell>
          <cell r="AN10">
            <v>76</v>
          </cell>
          <cell r="AO10">
            <v>89</v>
          </cell>
          <cell r="AP10">
            <v>85</v>
          </cell>
          <cell r="AQ10">
            <v>681</v>
          </cell>
          <cell r="AR10" t="str">
            <v>A</v>
          </cell>
          <cell r="AS10" t="str">
            <v>piisi</v>
          </cell>
          <cell r="AT10">
            <v>75.66666666666667</v>
          </cell>
        </row>
        <row r="11">
          <cell r="A11">
            <v>4</v>
          </cell>
          <cell r="B11" t="str">
            <v>Qik(r gi(*viodJ ko#virJ niiW_J</v>
          </cell>
          <cell r="C11" t="str">
            <v>bixi&amp;</v>
          </cell>
          <cell r="D11">
            <v>1086</v>
          </cell>
          <cell r="E11">
            <v>37021</v>
          </cell>
          <cell r="F11">
            <v>197</v>
          </cell>
          <cell r="G11">
            <v>18</v>
          </cell>
          <cell r="H11">
            <v>28</v>
          </cell>
          <cell r="I11">
            <v>18</v>
          </cell>
          <cell r="J11">
            <v>46</v>
          </cell>
          <cell r="K11">
            <v>110</v>
          </cell>
          <cell r="L11" t="str">
            <v>B+</v>
          </cell>
          <cell r="M11">
            <v>4</v>
          </cell>
          <cell r="N11">
            <v>20</v>
          </cell>
          <cell r="O11">
            <v>28</v>
          </cell>
          <cell r="P11">
            <v>19</v>
          </cell>
          <cell r="Q11">
            <v>50</v>
          </cell>
          <cell r="R11">
            <v>117</v>
          </cell>
          <cell r="S11" t="str">
            <v>B+</v>
          </cell>
          <cell r="T11">
            <v>18</v>
          </cell>
          <cell r="U11">
            <v>31</v>
          </cell>
          <cell r="V11">
            <v>17</v>
          </cell>
          <cell r="W11">
            <v>61</v>
          </cell>
          <cell r="X11">
            <v>127</v>
          </cell>
          <cell r="Y11" t="str">
            <v>B+</v>
          </cell>
          <cell r="AA11">
            <v>18</v>
          </cell>
          <cell r="AB11">
            <v>35</v>
          </cell>
          <cell r="AC11">
            <v>16</v>
          </cell>
          <cell r="AD11">
            <v>69</v>
          </cell>
          <cell r="AE11" t="str">
            <v>A</v>
          </cell>
          <cell r="AF11">
            <v>4</v>
          </cell>
          <cell r="AG11">
            <v>67</v>
          </cell>
          <cell r="AH11" t="str">
            <v>A</v>
          </cell>
          <cell r="AI11">
            <v>59</v>
          </cell>
          <cell r="AJ11" t="str">
            <v>B+</v>
          </cell>
          <cell r="AK11">
            <v>110</v>
          </cell>
          <cell r="AL11">
            <v>117</v>
          </cell>
          <cell r="AM11">
            <v>127</v>
          </cell>
          <cell r="AN11">
            <v>69</v>
          </cell>
          <cell r="AO11">
            <v>67</v>
          </cell>
          <cell r="AP11">
            <v>59</v>
          </cell>
          <cell r="AQ11">
            <v>549</v>
          </cell>
          <cell r="AR11" t="str">
            <v>B+</v>
          </cell>
          <cell r="AS11" t="str">
            <v>piisi</v>
          </cell>
          <cell r="AT11">
            <v>61</v>
          </cell>
        </row>
        <row r="12">
          <cell r="A12">
            <v>5</v>
          </cell>
          <cell r="B12" t="str">
            <v>Qik(r sii*hli *viMN_J bibiiJ</v>
          </cell>
          <cell r="C12" t="str">
            <v>bixi&amp;</v>
          </cell>
          <cell r="D12">
            <v>1088</v>
          </cell>
          <cell r="E12" t="str">
            <v>27/7/2001</v>
          </cell>
          <cell r="F12">
            <v>219</v>
          </cell>
          <cell r="G12">
            <v>18</v>
          </cell>
          <cell r="H12">
            <v>33</v>
          </cell>
          <cell r="I12">
            <v>16</v>
          </cell>
          <cell r="J12">
            <v>56</v>
          </cell>
          <cell r="K12">
            <v>123</v>
          </cell>
          <cell r="L12" t="str">
            <v>B+</v>
          </cell>
          <cell r="M12">
            <v>5</v>
          </cell>
          <cell r="N12">
            <v>19</v>
          </cell>
          <cell r="O12">
            <v>30</v>
          </cell>
          <cell r="P12">
            <v>18</v>
          </cell>
          <cell r="Q12">
            <v>66</v>
          </cell>
          <cell r="R12">
            <v>133</v>
          </cell>
          <cell r="S12" t="str">
            <v>A</v>
          </cell>
          <cell r="T12">
            <v>18</v>
          </cell>
          <cell r="U12">
            <v>37</v>
          </cell>
          <cell r="V12">
            <v>17</v>
          </cell>
          <cell r="W12">
            <v>66</v>
          </cell>
          <cell r="X12">
            <v>138</v>
          </cell>
          <cell r="Y12" t="str">
            <v>A</v>
          </cell>
          <cell r="AA12">
            <v>16</v>
          </cell>
          <cell r="AB12">
            <v>33</v>
          </cell>
          <cell r="AC12">
            <v>22</v>
          </cell>
          <cell r="AD12">
            <v>71</v>
          </cell>
          <cell r="AE12" t="str">
            <v>A</v>
          </cell>
          <cell r="AF12">
            <v>5</v>
          </cell>
          <cell r="AG12">
            <v>62</v>
          </cell>
          <cell r="AH12" t="str">
            <v>B+</v>
          </cell>
          <cell r="AI12">
            <v>63</v>
          </cell>
          <cell r="AJ12" t="str">
            <v>B+</v>
          </cell>
          <cell r="AK12">
            <v>123</v>
          </cell>
          <cell r="AL12">
            <v>133</v>
          </cell>
          <cell r="AM12">
            <v>138</v>
          </cell>
          <cell r="AN12">
            <v>71</v>
          </cell>
          <cell r="AO12">
            <v>62</v>
          </cell>
          <cell r="AP12">
            <v>63</v>
          </cell>
          <cell r="AQ12">
            <v>590</v>
          </cell>
          <cell r="AR12" t="str">
            <v>A</v>
          </cell>
          <cell r="AS12" t="str">
            <v>piisi</v>
          </cell>
          <cell r="AT12">
            <v>65.55555555555556</v>
          </cell>
        </row>
        <row r="13">
          <cell r="A13">
            <v>6</v>
          </cell>
          <cell r="B13" t="str">
            <v>riviL r(*hti hrgi(*viodBiie niiWiiBiie</v>
          </cell>
          <cell r="C13" t="str">
            <v>bixi&amp;</v>
          </cell>
          <cell r="D13">
            <v>1095</v>
          </cell>
          <cell r="E13">
            <v>37596</v>
          </cell>
          <cell r="F13">
            <v>212</v>
          </cell>
          <cell r="G13">
            <v>21</v>
          </cell>
          <cell r="H13">
            <v>38</v>
          </cell>
          <cell r="I13">
            <v>20</v>
          </cell>
          <cell r="J13">
            <v>58</v>
          </cell>
          <cell r="K13">
            <v>137</v>
          </cell>
          <cell r="L13" t="str">
            <v>A</v>
          </cell>
          <cell r="M13">
            <v>6</v>
          </cell>
          <cell r="N13">
            <v>23</v>
          </cell>
          <cell r="O13">
            <v>33</v>
          </cell>
          <cell r="P13">
            <v>22</v>
          </cell>
          <cell r="Q13">
            <v>66</v>
          </cell>
          <cell r="R13">
            <v>144</v>
          </cell>
          <cell r="S13" t="str">
            <v>A</v>
          </cell>
          <cell r="T13">
            <v>21</v>
          </cell>
          <cell r="U13">
            <v>35</v>
          </cell>
          <cell r="V13">
            <v>19</v>
          </cell>
          <cell r="W13">
            <v>78</v>
          </cell>
          <cell r="X13">
            <v>153</v>
          </cell>
          <cell r="Y13" t="str">
            <v>A</v>
          </cell>
          <cell r="AA13">
            <v>19</v>
          </cell>
          <cell r="AB13">
            <v>39</v>
          </cell>
          <cell r="AC13">
            <v>25</v>
          </cell>
          <cell r="AD13">
            <v>83</v>
          </cell>
          <cell r="AE13" t="str">
            <v>A+</v>
          </cell>
          <cell r="AF13">
            <v>6</v>
          </cell>
          <cell r="AG13">
            <v>74</v>
          </cell>
          <cell r="AH13" t="str">
            <v>A</v>
          </cell>
          <cell r="AI13">
            <v>76</v>
          </cell>
          <cell r="AJ13" t="str">
            <v>A</v>
          </cell>
          <cell r="AK13">
            <v>137</v>
          </cell>
          <cell r="AL13">
            <v>144</v>
          </cell>
          <cell r="AM13">
            <v>153</v>
          </cell>
          <cell r="AN13">
            <v>83</v>
          </cell>
          <cell r="AO13">
            <v>74</v>
          </cell>
          <cell r="AP13">
            <v>76</v>
          </cell>
          <cell r="AQ13">
            <v>667</v>
          </cell>
          <cell r="AR13" t="str">
            <v>A</v>
          </cell>
          <cell r="AS13" t="str">
            <v>piisi</v>
          </cell>
          <cell r="AT13">
            <v>74.11111111111111</v>
          </cell>
        </row>
        <row r="14">
          <cell r="A14">
            <v>7</v>
          </cell>
          <cell r="B14" t="str">
            <v>riviL jgid&amp;Si BirtiBiie rNiC(DBiie</v>
          </cell>
          <cell r="C14" t="str">
            <v>bixi&amp;</v>
          </cell>
          <cell r="D14">
            <v>1145</v>
          </cell>
          <cell r="E14">
            <v>36043</v>
          </cell>
          <cell r="F14" t="str">
            <v>kmi&amp;</v>
          </cell>
          <cell r="G14">
            <v>12</v>
          </cell>
          <cell r="H14">
            <v>0</v>
          </cell>
          <cell r="I14">
            <v>0</v>
          </cell>
          <cell r="J14">
            <v>0</v>
          </cell>
          <cell r="K14">
            <v>12</v>
          </cell>
          <cell r="L14" t="str">
            <v>C</v>
          </cell>
          <cell r="M14">
            <v>7</v>
          </cell>
          <cell r="N14">
            <v>12</v>
          </cell>
          <cell r="O14">
            <v>28</v>
          </cell>
          <cell r="P14">
            <v>0</v>
          </cell>
          <cell r="Q14">
            <v>0</v>
          </cell>
          <cell r="R14">
            <v>40</v>
          </cell>
          <cell r="S14" t="str">
            <v>C</v>
          </cell>
          <cell r="T14">
            <v>13</v>
          </cell>
          <cell r="U14">
            <v>33</v>
          </cell>
          <cell r="V14">
            <v>0</v>
          </cell>
          <cell r="W14">
            <v>0</v>
          </cell>
          <cell r="X14">
            <v>46</v>
          </cell>
          <cell r="Y14" t="str">
            <v>C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 t="str">
            <v>C</v>
          </cell>
          <cell r="AF14">
            <v>7</v>
          </cell>
          <cell r="AG14">
            <v>0</v>
          </cell>
          <cell r="AH14" t="str">
            <v>C</v>
          </cell>
          <cell r="AI14">
            <v>0</v>
          </cell>
          <cell r="AJ14" t="str">
            <v>C</v>
          </cell>
          <cell r="AK14">
            <v>12</v>
          </cell>
          <cell r="AL14">
            <v>40</v>
          </cell>
          <cell r="AM14">
            <v>46</v>
          </cell>
          <cell r="AN14">
            <v>0</v>
          </cell>
          <cell r="AO14">
            <v>0</v>
          </cell>
          <cell r="AP14">
            <v>0</v>
          </cell>
          <cell r="AQ14">
            <v>98</v>
          </cell>
          <cell r="AR14" t="str">
            <v>C</v>
          </cell>
          <cell r="AS14" t="str">
            <v>niipiisi</v>
          </cell>
          <cell r="AT14">
            <v>10.88888888888889</v>
          </cell>
        </row>
        <row r="15">
          <cell r="A15">
            <v>8</v>
          </cell>
          <cell r="B15" t="str">
            <v>piT\li *d*xiti aiSiirimiBiie dttirimidisi</v>
          </cell>
          <cell r="C15" t="str">
            <v>anyi</v>
          </cell>
          <cell r="D15">
            <v>1087</v>
          </cell>
          <cell r="E15">
            <v>37322</v>
          </cell>
          <cell r="F15">
            <v>210</v>
          </cell>
          <cell r="G15">
            <v>14</v>
          </cell>
          <cell r="H15">
            <v>25</v>
          </cell>
          <cell r="I15">
            <v>15</v>
          </cell>
          <cell r="J15">
            <v>55</v>
          </cell>
          <cell r="K15">
            <v>109</v>
          </cell>
          <cell r="L15" t="str">
            <v>B+</v>
          </cell>
          <cell r="M15">
            <v>8</v>
          </cell>
          <cell r="N15">
            <v>13</v>
          </cell>
          <cell r="O15">
            <v>30</v>
          </cell>
          <cell r="P15">
            <v>14</v>
          </cell>
          <cell r="Q15">
            <v>42</v>
          </cell>
          <cell r="R15">
            <v>99</v>
          </cell>
          <cell r="S15" t="str">
            <v>B</v>
          </cell>
          <cell r="T15">
            <v>15</v>
          </cell>
          <cell r="U15">
            <v>33</v>
          </cell>
          <cell r="V15">
            <v>17</v>
          </cell>
          <cell r="W15">
            <v>58</v>
          </cell>
          <cell r="X15">
            <v>123</v>
          </cell>
          <cell r="Y15" t="str">
            <v>B+</v>
          </cell>
          <cell r="AA15">
            <v>14</v>
          </cell>
          <cell r="AB15">
            <v>30</v>
          </cell>
          <cell r="AC15">
            <v>19</v>
          </cell>
          <cell r="AD15">
            <v>63</v>
          </cell>
          <cell r="AE15" t="str">
            <v>B+</v>
          </cell>
          <cell r="AF15">
            <v>8</v>
          </cell>
          <cell r="AG15">
            <v>59</v>
          </cell>
          <cell r="AH15" t="str">
            <v>B+</v>
          </cell>
          <cell r="AI15">
            <v>59</v>
          </cell>
          <cell r="AJ15" t="str">
            <v>B+</v>
          </cell>
          <cell r="AK15">
            <v>109</v>
          </cell>
          <cell r="AL15">
            <v>99</v>
          </cell>
          <cell r="AM15">
            <v>123</v>
          </cell>
          <cell r="AN15">
            <v>63</v>
          </cell>
          <cell r="AO15">
            <v>59</v>
          </cell>
          <cell r="AP15">
            <v>59</v>
          </cell>
          <cell r="AQ15">
            <v>512</v>
          </cell>
          <cell r="AR15" t="str">
            <v>B+</v>
          </cell>
          <cell r="AS15" t="str">
            <v>piisi</v>
          </cell>
          <cell r="AT15">
            <v>56.888888888888886</v>
          </cell>
        </row>
        <row r="16">
          <cell r="A16">
            <v>9</v>
          </cell>
          <cell r="B16" t="str">
            <v>piT\li *smiti Bi&amp;KiiBiie mi(hnidisi</v>
          </cell>
          <cell r="C16" t="str">
            <v>anyi</v>
          </cell>
          <cell r="D16">
            <v>1081</v>
          </cell>
          <cell r="E16" t="str">
            <v>24/9/2001</v>
          </cell>
          <cell r="F16">
            <v>224</v>
          </cell>
          <cell r="G16">
            <v>14</v>
          </cell>
          <cell r="H16">
            <v>36</v>
          </cell>
          <cell r="I16">
            <v>14</v>
          </cell>
          <cell r="J16">
            <v>60</v>
          </cell>
          <cell r="K16">
            <v>124</v>
          </cell>
          <cell r="L16" t="str">
            <v>B+</v>
          </cell>
          <cell r="M16">
            <v>9</v>
          </cell>
          <cell r="N16">
            <v>13</v>
          </cell>
          <cell r="O16">
            <v>32</v>
          </cell>
          <cell r="P16">
            <v>14</v>
          </cell>
          <cell r="Q16">
            <v>52</v>
          </cell>
          <cell r="R16">
            <v>111</v>
          </cell>
          <cell r="S16" t="str">
            <v>B+</v>
          </cell>
          <cell r="T16">
            <v>14</v>
          </cell>
          <cell r="U16">
            <v>29</v>
          </cell>
          <cell r="V16">
            <v>15</v>
          </cell>
          <cell r="W16">
            <v>55</v>
          </cell>
          <cell r="X16">
            <v>113</v>
          </cell>
          <cell r="Y16" t="str">
            <v>B+</v>
          </cell>
          <cell r="AA16">
            <v>14</v>
          </cell>
          <cell r="AB16">
            <v>30</v>
          </cell>
          <cell r="AC16">
            <v>17</v>
          </cell>
          <cell r="AD16">
            <v>61</v>
          </cell>
          <cell r="AE16" t="str">
            <v>B+</v>
          </cell>
          <cell r="AF16">
            <v>9</v>
          </cell>
          <cell r="AG16">
            <v>61</v>
          </cell>
          <cell r="AH16" t="str">
            <v>B+</v>
          </cell>
          <cell r="AI16">
            <v>72</v>
          </cell>
          <cell r="AJ16" t="str">
            <v>A</v>
          </cell>
          <cell r="AK16">
            <v>124</v>
          </cell>
          <cell r="AL16">
            <v>111</v>
          </cell>
          <cell r="AM16">
            <v>113</v>
          </cell>
          <cell r="AN16">
            <v>61</v>
          </cell>
          <cell r="AO16">
            <v>61</v>
          </cell>
          <cell r="AP16">
            <v>72</v>
          </cell>
          <cell r="AQ16">
            <v>542</v>
          </cell>
          <cell r="AR16" t="str">
            <v>B+</v>
          </cell>
          <cell r="AS16" t="str">
            <v>piisi</v>
          </cell>
          <cell r="AT16">
            <v>60.22222222222222</v>
          </cell>
        </row>
        <row r="17">
          <cell r="A17">
            <v>10</v>
          </cell>
          <cell r="B17" t="str">
            <v>piT\li w{#*vini r(*htiBiie</v>
          </cell>
          <cell r="C17" t="str">
            <v>anyi</v>
          </cell>
          <cell r="D17">
            <v>1214</v>
          </cell>
          <cell r="E17" t="str">
            <v>19/10/2000</v>
          </cell>
          <cell r="F17">
            <v>216</v>
          </cell>
          <cell r="G17">
            <v>23</v>
          </cell>
          <cell r="H17">
            <v>38</v>
          </cell>
          <cell r="I17">
            <v>24</v>
          </cell>
          <cell r="J17">
            <v>72</v>
          </cell>
          <cell r="K17">
            <v>157</v>
          </cell>
          <cell r="L17" t="str">
            <v>A</v>
          </cell>
          <cell r="M17">
            <v>10</v>
          </cell>
          <cell r="N17">
            <v>24</v>
          </cell>
          <cell r="O17">
            <v>40</v>
          </cell>
          <cell r="P17">
            <v>25</v>
          </cell>
          <cell r="Q17">
            <v>90</v>
          </cell>
          <cell r="R17">
            <v>179</v>
          </cell>
          <cell r="S17" t="str">
            <v>A+</v>
          </cell>
          <cell r="T17">
            <v>24</v>
          </cell>
          <cell r="U17">
            <v>41</v>
          </cell>
          <cell r="V17">
            <v>23</v>
          </cell>
          <cell r="W17">
            <v>87</v>
          </cell>
          <cell r="X17">
            <v>175</v>
          </cell>
          <cell r="Y17" t="str">
            <v>A+</v>
          </cell>
          <cell r="AA17">
            <v>24</v>
          </cell>
          <cell r="AB17">
            <v>44</v>
          </cell>
          <cell r="AC17">
            <v>24</v>
          </cell>
          <cell r="AD17">
            <v>92</v>
          </cell>
          <cell r="AE17" t="str">
            <v>A+</v>
          </cell>
          <cell r="AF17">
            <v>10</v>
          </cell>
          <cell r="AG17">
            <v>92</v>
          </cell>
          <cell r="AH17" t="str">
            <v>A+</v>
          </cell>
          <cell r="AI17">
            <v>94</v>
          </cell>
          <cell r="AJ17" t="str">
            <v>A+</v>
          </cell>
          <cell r="AK17">
            <v>157</v>
          </cell>
          <cell r="AL17">
            <v>179</v>
          </cell>
          <cell r="AM17">
            <v>175</v>
          </cell>
          <cell r="AN17">
            <v>92</v>
          </cell>
          <cell r="AO17">
            <v>92</v>
          </cell>
          <cell r="AP17">
            <v>94</v>
          </cell>
          <cell r="AQ17">
            <v>789</v>
          </cell>
          <cell r="AR17" t="str">
            <v>A+</v>
          </cell>
          <cell r="AS17" t="str">
            <v>piisi</v>
          </cell>
          <cell r="AT17">
            <v>87.66666666666667</v>
          </cell>
        </row>
        <row r="18">
          <cell r="A18">
            <v>11</v>
          </cell>
          <cell r="B18" t="str">
            <v>giimi(T *cirigi RginiiWiBiie giN(SiBiie</v>
          </cell>
          <cell r="C18" t="str">
            <v>anyi</v>
          </cell>
          <cell r="D18">
            <v>1092</v>
          </cell>
          <cell r="E18">
            <v>37594</v>
          </cell>
          <cell r="F18">
            <v>222</v>
          </cell>
          <cell r="G18">
            <v>23</v>
          </cell>
          <cell r="H18">
            <v>38</v>
          </cell>
          <cell r="I18">
            <v>24</v>
          </cell>
          <cell r="J18">
            <v>75</v>
          </cell>
          <cell r="K18">
            <v>160</v>
          </cell>
          <cell r="L18" t="str">
            <v>A+</v>
          </cell>
          <cell r="M18">
            <v>11</v>
          </cell>
          <cell r="N18">
            <v>24</v>
          </cell>
          <cell r="O18">
            <v>43</v>
          </cell>
          <cell r="P18">
            <v>25</v>
          </cell>
          <cell r="Q18">
            <v>90</v>
          </cell>
          <cell r="R18">
            <v>182</v>
          </cell>
          <cell r="S18" t="str">
            <v>A+</v>
          </cell>
          <cell r="T18">
            <v>23</v>
          </cell>
          <cell r="U18">
            <v>39</v>
          </cell>
          <cell r="V18">
            <v>23</v>
          </cell>
          <cell r="W18">
            <v>83</v>
          </cell>
          <cell r="X18">
            <v>168</v>
          </cell>
          <cell r="Y18" t="str">
            <v>A+</v>
          </cell>
          <cell r="AA18">
            <v>24</v>
          </cell>
          <cell r="AB18">
            <v>44</v>
          </cell>
          <cell r="AC18">
            <v>19</v>
          </cell>
          <cell r="AD18">
            <v>87</v>
          </cell>
          <cell r="AE18" t="str">
            <v>A+</v>
          </cell>
          <cell r="AF18">
            <v>11</v>
          </cell>
          <cell r="AG18">
            <v>90</v>
          </cell>
          <cell r="AH18" t="str">
            <v>A+</v>
          </cell>
          <cell r="AI18">
            <v>94</v>
          </cell>
          <cell r="AJ18" t="str">
            <v>A+</v>
          </cell>
          <cell r="AK18">
            <v>160</v>
          </cell>
          <cell r="AL18">
            <v>182</v>
          </cell>
          <cell r="AM18">
            <v>168</v>
          </cell>
          <cell r="AN18">
            <v>87</v>
          </cell>
          <cell r="AO18">
            <v>90</v>
          </cell>
          <cell r="AP18">
            <v>94</v>
          </cell>
          <cell r="AQ18">
            <v>781</v>
          </cell>
          <cell r="AR18" t="str">
            <v>A+</v>
          </cell>
          <cell r="AS18" t="str">
            <v>piisi</v>
          </cell>
          <cell r="AT18">
            <v>86.77777777777777</v>
          </cell>
        </row>
        <row r="19">
          <cell r="A19">
            <v>12</v>
          </cell>
          <cell r="B19" t="str">
            <v>riviL pi&amp;ok&amp;b(ni min_Biie piSiiBiie</v>
          </cell>
          <cell r="C19" t="str">
            <v>bixi&amp;</v>
          </cell>
          <cell r="D19">
            <v>1182</v>
          </cell>
          <cell r="E19" t="str">
            <v>14/12/2001</v>
          </cell>
          <cell r="F19">
            <v>200</v>
          </cell>
          <cell r="G19">
            <v>14</v>
          </cell>
          <cell r="H19">
            <v>32</v>
          </cell>
          <cell r="I19">
            <v>14</v>
          </cell>
          <cell r="J19">
            <v>56</v>
          </cell>
          <cell r="K19">
            <v>116</v>
          </cell>
          <cell r="L19" t="str">
            <v>B+</v>
          </cell>
          <cell r="M19">
            <v>12</v>
          </cell>
          <cell r="N19">
            <v>13</v>
          </cell>
          <cell r="O19">
            <v>33</v>
          </cell>
          <cell r="P19">
            <v>14</v>
          </cell>
          <cell r="Q19">
            <v>72</v>
          </cell>
          <cell r="R19">
            <v>132</v>
          </cell>
          <cell r="S19" t="str">
            <v>A</v>
          </cell>
          <cell r="T19">
            <v>15</v>
          </cell>
          <cell r="U19">
            <v>35</v>
          </cell>
          <cell r="V19">
            <v>14</v>
          </cell>
          <cell r="W19">
            <v>75</v>
          </cell>
          <cell r="X19">
            <v>139</v>
          </cell>
          <cell r="Y19" t="str">
            <v>A</v>
          </cell>
          <cell r="AA19">
            <v>13</v>
          </cell>
          <cell r="AB19">
            <v>35</v>
          </cell>
          <cell r="AC19">
            <v>22</v>
          </cell>
          <cell r="AD19">
            <v>70</v>
          </cell>
          <cell r="AE19" t="str">
            <v>A</v>
          </cell>
          <cell r="AF19">
            <v>12</v>
          </cell>
          <cell r="AG19">
            <v>62</v>
          </cell>
          <cell r="AH19" t="str">
            <v>B+</v>
          </cell>
          <cell r="AI19">
            <v>55</v>
          </cell>
          <cell r="AJ19" t="str">
            <v>B+</v>
          </cell>
          <cell r="AK19">
            <v>116</v>
          </cell>
          <cell r="AL19">
            <v>132</v>
          </cell>
          <cell r="AM19">
            <v>139</v>
          </cell>
          <cell r="AN19">
            <v>70</v>
          </cell>
          <cell r="AO19">
            <v>62</v>
          </cell>
          <cell r="AP19">
            <v>55</v>
          </cell>
          <cell r="AQ19">
            <v>574</v>
          </cell>
          <cell r="AR19" t="str">
            <v>B+</v>
          </cell>
          <cell r="AS19" t="str">
            <v>piisi</v>
          </cell>
          <cell r="AT19">
            <v>63.77777777777778</v>
          </cell>
        </row>
        <row r="20">
          <cell r="A20">
            <v>13</v>
          </cell>
          <cell r="B20" t="str">
            <v>riviL *krNib(ni hrgi(*viodBiie niiWiiBiie</v>
          </cell>
          <cell r="C20" t="str">
            <v>bixi&amp;</v>
          </cell>
          <cell r="D20">
            <v>1094</v>
          </cell>
          <cell r="E20">
            <v>37073</v>
          </cell>
          <cell r="F20">
            <v>211</v>
          </cell>
          <cell r="G20">
            <v>21</v>
          </cell>
          <cell r="H20">
            <v>38</v>
          </cell>
          <cell r="I20">
            <v>20</v>
          </cell>
          <cell r="J20">
            <v>70</v>
          </cell>
          <cell r="K20">
            <v>149</v>
          </cell>
          <cell r="L20" t="str">
            <v>A</v>
          </cell>
          <cell r="M20">
            <v>13</v>
          </cell>
          <cell r="N20">
            <v>20</v>
          </cell>
          <cell r="O20">
            <v>38</v>
          </cell>
          <cell r="P20">
            <v>19</v>
          </cell>
          <cell r="Q20">
            <v>72</v>
          </cell>
          <cell r="R20">
            <v>149</v>
          </cell>
          <cell r="S20" t="str">
            <v>A</v>
          </cell>
          <cell r="T20">
            <v>20</v>
          </cell>
          <cell r="U20">
            <v>37</v>
          </cell>
          <cell r="V20">
            <v>19</v>
          </cell>
          <cell r="W20">
            <v>82</v>
          </cell>
          <cell r="X20">
            <v>158</v>
          </cell>
          <cell r="Y20" t="str">
            <v>A</v>
          </cell>
          <cell r="AA20">
            <v>18</v>
          </cell>
          <cell r="AB20">
            <v>38</v>
          </cell>
          <cell r="AC20">
            <v>19</v>
          </cell>
          <cell r="AD20">
            <v>75</v>
          </cell>
          <cell r="AE20" t="str">
            <v>A</v>
          </cell>
          <cell r="AF20">
            <v>13</v>
          </cell>
          <cell r="AG20">
            <v>78</v>
          </cell>
          <cell r="AH20" t="str">
            <v>A</v>
          </cell>
          <cell r="AI20">
            <v>86</v>
          </cell>
          <cell r="AJ20" t="str">
            <v>A+</v>
          </cell>
          <cell r="AK20">
            <v>149</v>
          </cell>
          <cell r="AL20">
            <v>149</v>
          </cell>
          <cell r="AM20">
            <v>158</v>
          </cell>
          <cell r="AN20">
            <v>75</v>
          </cell>
          <cell r="AO20">
            <v>78</v>
          </cell>
          <cell r="AP20">
            <v>86</v>
          </cell>
          <cell r="AQ20">
            <v>695</v>
          </cell>
          <cell r="AR20" t="str">
            <v>A</v>
          </cell>
          <cell r="AS20" t="str">
            <v>piisi</v>
          </cell>
          <cell r="AT20">
            <v>77.22222222222223</v>
          </cell>
        </row>
        <row r="21">
          <cell r="A21">
            <v>14</v>
          </cell>
          <cell r="B21" t="str">
            <v>piT\li *smitii Bi&amp;KiiBiie mi(hnidisi</v>
          </cell>
          <cell r="C21" t="str">
            <v>anyi</v>
          </cell>
          <cell r="D21">
            <v>1082</v>
          </cell>
          <cell r="E21" t="str">
            <v>24/9/2001</v>
          </cell>
          <cell r="F21">
            <v>222</v>
          </cell>
          <cell r="G21">
            <v>19</v>
          </cell>
          <cell r="H21">
            <v>35</v>
          </cell>
          <cell r="I21">
            <v>18</v>
          </cell>
          <cell r="J21">
            <v>39</v>
          </cell>
          <cell r="K21">
            <v>111</v>
          </cell>
          <cell r="L21" t="str">
            <v>B+</v>
          </cell>
          <cell r="M21">
            <v>14</v>
          </cell>
          <cell r="N21">
            <v>18</v>
          </cell>
          <cell r="O21">
            <v>38</v>
          </cell>
          <cell r="P21">
            <v>17</v>
          </cell>
          <cell r="Q21">
            <v>63</v>
          </cell>
          <cell r="R21">
            <v>136</v>
          </cell>
          <cell r="S21" t="str">
            <v>A</v>
          </cell>
          <cell r="T21">
            <v>18</v>
          </cell>
          <cell r="U21">
            <v>41</v>
          </cell>
          <cell r="V21">
            <v>17</v>
          </cell>
          <cell r="W21">
            <v>79</v>
          </cell>
          <cell r="X21">
            <v>155</v>
          </cell>
          <cell r="Y21" t="str">
            <v>A</v>
          </cell>
          <cell r="AA21">
            <v>14</v>
          </cell>
          <cell r="AB21">
            <v>36</v>
          </cell>
          <cell r="AC21">
            <v>19</v>
          </cell>
          <cell r="AD21">
            <v>69</v>
          </cell>
          <cell r="AE21" t="str">
            <v>A</v>
          </cell>
          <cell r="AF21">
            <v>14</v>
          </cell>
          <cell r="AG21">
            <v>72</v>
          </cell>
          <cell r="AH21" t="str">
            <v>A</v>
          </cell>
          <cell r="AI21">
            <v>81</v>
          </cell>
          <cell r="AJ21" t="str">
            <v>A+</v>
          </cell>
          <cell r="AK21">
            <v>111</v>
          </cell>
          <cell r="AL21">
            <v>136</v>
          </cell>
          <cell r="AM21">
            <v>155</v>
          </cell>
          <cell r="AN21">
            <v>69</v>
          </cell>
          <cell r="AO21">
            <v>72</v>
          </cell>
          <cell r="AP21">
            <v>81</v>
          </cell>
          <cell r="AQ21">
            <v>624</v>
          </cell>
          <cell r="AR21" t="str">
            <v>A</v>
          </cell>
          <cell r="AS21" t="str">
            <v>piisi</v>
          </cell>
          <cell r="AT21">
            <v>69.33333333333333</v>
          </cell>
        </row>
        <row r="22">
          <cell r="A22">
            <v>15</v>
          </cell>
          <cell r="B22" t="str">
            <v>piT\li mi*niMii r(*htiBiie niirNidisi</v>
          </cell>
          <cell r="C22" t="str">
            <v>anyi</v>
          </cell>
          <cell r="D22">
            <v>1085</v>
          </cell>
          <cell r="E22">
            <v>37561</v>
          </cell>
          <cell r="F22">
            <v>222</v>
          </cell>
          <cell r="G22">
            <v>21</v>
          </cell>
          <cell r="H22">
            <v>38</v>
          </cell>
          <cell r="I22">
            <v>21</v>
          </cell>
          <cell r="J22">
            <v>72</v>
          </cell>
          <cell r="K22">
            <v>152</v>
          </cell>
          <cell r="L22" t="str">
            <v>A</v>
          </cell>
          <cell r="M22">
            <v>15</v>
          </cell>
          <cell r="N22">
            <v>20</v>
          </cell>
          <cell r="O22">
            <v>44</v>
          </cell>
          <cell r="P22">
            <v>21</v>
          </cell>
          <cell r="Q22">
            <v>84</v>
          </cell>
          <cell r="R22">
            <v>169</v>
          </cell>
          <cell r="S22" t="str">
            <v>A+</v>
          </cell>
          <cell r="T22">
            <v>20</v>
          </cell>
          <cell r="U22">
            <v>40</v>
          </cell>
          <cell r="V22">
            <v>20</v>
          </cell>
          <cell r="W22">
            <v>88</v>
          </cell>
          <cell r="X22">
            <v>168</v>
          </cell>
          <cell r="Y22" t="str">
            <v>A+</v>
          </cell>
          <cell r="AA22">
            <v>21</v>
          </cell>
          <cell r="AB22">
            <v>43</v>
          </cell>
          <cell r="AC22">
            <v>22</v>
          </cell>
          <cell r="AD22">
            <v>86</v>
          </cell>
          <cell r="AE22" t="str">
            <v>A+</v>
          </cell>
          <cell r="AF22">
            <v>15</v>
          </cell>
          <cell r="AG22">
            <v>88</v>
          </cell>
          <cell r="AH22" t="str">
            <v>A+</v>
          </cell>
          <cell r="AI22">
            <v>92</v>
          </cell>
          <cell r="AJ22" t="str">
            <v>A+</v>
          </cell>
          <cell r="AK22">
            <v>152</v>
          </cell>
          <cell r="AL22">
            <v>169</v>
          </cell>
          <cell r="AM22">
            <v>168</v>
          </cell>
          <cell r="AN22">
            <v>86</v>
          </cell>
          <cell r="AO22">
            <v>88</v>
          </cell>
          <cell r="AP22">
            <v>92</v>
          </cell>
          <cell r="AQ22">
            <v>755</v>
          </cell>
          <cell r="AR22" t="str">
            <v>A+</v>
          </cell>
          <cell r="AS22" t="str">
            <v>piisi</v>
          </cell>
          <cell r="AT22">
            <v>83.88888888888889</v>
          </cell>
        </row>
        <row r="23">
          <cell r="A23">
            <v>16</v>
          </cell>
          <cell r="B23" t="str">
            <v>piT\li miiyii p{*viNiBiie DihyiiBiie</v>
          </cell>
          <cell r="C23" t="str">
            <v>anyi</v>
          </cell>
          <cell r="D23">
            <v>1089</v>
          </cell>
          <cell r="E23" t="str">
            <v>14/7/2002</v>
          </cell>
          <cell r="F23">
            <v>226</v>
          </cell>
          <cell r="G23">
            <v>18</v>
          </cell>
          <cell r="H23">
            <v>38</v>
          </cell>
          <cell r="I23">
            <v>18</v>
          </cell>
          <cell r="J23">
            <v>46</v>
          </cell>
          <cell r="K23">
            <v>120</v>
          </cell>
          <cell r="L23" t="str">
            <v>B+</v>
          </cell>
          <cell r="M23">
            <v>16</v>
          </cell>
          <cell r="N23">
            <v>17</v>
          </cell>
          <cell r="O23">
            <v>31</v>
          </cell>
          <cell r="P23">
            <v>17</v>
          </cell>
          <cell r="Q23">
            <v>64</v>
          </cell>
          <cell r="R23">
            <v>129</v>
          </cell>
          <cell r="S23" t="str">
            <v>B+</v>
          </cell>
          <cell r="T23">
            <v>18</v>
          </cell>
          <cell r="U23">
            <v>37</v>
          </cell>
          <cell r="V23">
            <v>18</v>
          </cell>
          <cell r="W23">
            <v>70</v>
          </cell>
          <cell r="X23">
            <v>143</v>
          </cell>
          <cell r="Y23" t="str">
            <v>A</v>
          </cell>
          <cell r="AA23">
            <v>17</v>
          </cell>
          <cell r="AB23">
            <v>33</v>
          </cell>
          <cell r="AC23">
            <v>18</v>
          </cell>
          <cell r="AD23">
            <v>68</v>
          </cell>
          <cell r="AE23" t="str">
            <v>A</v>
          </cell>
          <cell r="AF23">
            <v>16</v>
          </cell>
          <cell r="AG23">
            <v>74</v>
          </cell>
          <cell r="AH23" t="str">
            <v>A</v>
          </cell>
          <cell r="AI23">
            <v>86</v>
          </cell>
          <cell r="AJ23" t="str">
            <v>A+</v>
          </cell>
          <cell r="AK23">
            <v>120</v>
          </cell>
          <cell r="AL23">
            <v>129</v>
          </cell>
          <cell r="AM23">
            <v>143</v>
          </cell>
          <cell r="AN23">
            <v>68</v>
          </cell>
          <cell r="AO23">
            <v>74</v>
          </cell>
          <cell r="AP23">
            <v>86</v>
          </cell>
          <cell r="AQ23">
            <v>620</v>
          </cell>
          <cell r="AR23" t="str">
            <v>A</v>
          </cell>
          <cell r="AS23" t="str">
            <v>piisi</v>
          </cell>
          <cell r="AT23">
            <v>68.88888888888889</v>
          </cell>
        </row>
        <row r="24">
          <cell r="A24">
            <v>17</v>
          </cell>
          <cell r="B24" t="str">
            <v>piT\li B|*mi *dn(SiBiie Ki(DiBiie</v>
          </cell>
          <cell r="C24" t="str">
            <v>anyi</v>
          </cell>
          <cell r="D24">
            <v>1147</v>
          </cell>
          <cell r="E24" t="str">
            <v>24/9/2001</v>
          </cell>
          <cell r="F24">
            <v>223</v>
          </cell>
          <cell r="G24">
            <v>17</v>
          </cell>
          <cell r="H24">
            <v>34</v>
          </cell>
          <cell r="I24">
            <v>16</v>
          </cell>
          <cell r="J24">
            <v>57</v>
          </cell>
          <cell r="K24">
            <v>124</v>
          </cell>
          <cell r="L24" t="str">
            <v>B+</v>
          </cell>
          <cell r="M24">
            <v>17</v>
          </cell>
          <cell r="N24">
            <v>14</v>
          </cell>
          <cell r="O24">
            <v>31</v>
          </cell>
          <cell r="P24">
            <v>14</v>
          </cell>
          <cell r="Q24">
            <v>67</v>
          </cell>
          <cell r="R24">
            <v>126</v>
          </cell>
          <cell r="S24" t="str">
            <v>B+</v>
          </cell>
          <cell r="T24">
            <v>16</v>
          </cell>
          <cell r="U24">
            <v>32</v>
          </cell>
          <cell r="V24">
            <v>15</v>
          </cell>
          <cell r="W24">
            <v>66</v>
          </cell>
          <cell r="X24">
            <v>129</v>
          </cell>
          <cell r="Y24" t="str">
            <v>B+</v>
          </cell>
          <cell r="AA24">
            <v>15</v>
          </cell>
          <cell r="AB24">
            <v>29</v>
          </cell>
          <cell r="AC24">
            <v>15</v>
          </cell>
          <cell r="AD24">
            <v>59</v>
          </cell>
          <cell r="AE24" t="str">
            <v>B+</v>
          </cell>
          <cell r="AF24">
            <v>17</v>
          </cell>
          <cell r="AG24">
            <v>65</v>
          </cell>
          <cell r="AH24" t="str">
            <v>A</v>
          </cell>
          <cell r="AI24">
            <v>72</v>
          </cell>
          <cell r="AJ24" t="str">
            <v>A</v>
          </cell>
          <cell r="AK24">
            <v>124</v>
          </cell>
          <cell r="AL24">
            <v>126</v>
          </cell>
          <cell r="AM24">
            <v>129</v>
          </cell>
          <cell r="AN24">
            <v>59</v>
          </cell>
          <cell r="AO24">
            <v>65</v>
          </cell>
          <cell r="AP24">
            <v>72</v>
          </cell>
          <cell r="AQ24">
            <v>575</v>
          </cell>
          <cell r="AR24" t="str">
            <v>B+</v>
          </cell>
          <cell r="AS24" t="str">
            <v>piisi</v>
          </cell>
          <cell r="AT24">
            <v>63.888888888888886</v>
          </cell>
        </row>
        <row r="25">
          <cell r="A25">
            <v>18</v>
          </cell>
          <cell r="B25" t="str">
            <v>jiD\ji p|jibii hk#Bii Jl_Bii</v>
          </cell>
          <cell r="C25" t="str">
            <v>anyi</v>
          </cell>
          <cell r="D25">
            <v>1201</v>
          </cell>
          <cell r="E25">
            <v>36590</v>
          </cell>
          <cell r="F25">
            <v>212</v>
          </cell>
          <cell r="G25">
            <v>17</v>
          </cell>
          <cell r="H25">
            <v>35</v>
          </cell>
          <cell r="I25">
            <v>18</v>
          </cell>
          <cell r="J25">
            <v>53</v>
          </cell>
          <cell r="K25">
            <v>123</v>
          </cell>
          <cell r="L25" t="str">
            <v>B+</v>
          </cell>
          <cell r="M25">
            <v>18</v>
          </cell>
          <cell r="N25">
            <v>16</v>
          </cell>
          <cell r="O25">
            <v>30</v>
          </cell>
          <cell r="P25">
            <v>17</v>
          </cell>
          <cell r="Q25">
            <v>54</v>
          </cell>
          <cell r="R25">
            <v>117</v>
          </cell>
          <cell r="S25" t="str">
            <v>B+</v>
          </cell>
          <cell r="T25">
            <v>17</v>
          </cell>
          <cell r="U25">
            <v>24</v>
          </cell>
          <cell r="V25">
            <v>17</v>
          </cell>
          <cell r="W25">
            <v>64</v>
          </cell>
          <cell r="X25">
            <v>122</v>
          </cell>
          <cell r="Y25" t="str">
            <v>B+</v>
          </cell>
          <cell r="AA25">
            <v>17</v>
          </cell>
          <cell r="AB25">
            <v>34</v>
          </cell>
          <cell r="AC25">
            <v>21</v>
          </cell>
          <cell r="AD25">
            <v>72</v>
          </cell>
          <cell r="AE25" t="str">
            <v>A</v>
          </cell>
          <cell r="AF25">
            <v>18</v>
          </cell>
          <cell r="AG25">
            <v>66</v>
          </cell>
          <cell r="AH25" t="str">
            <v>A</v>
          </cell>
          <cell r="AI25">
            <v>77</v>
          </cell>
          <cell r="AJ25" t="str">
            <v>A</v>
          </cell>
          <cell r="AK25">
            <v>123</v>
          </cell>
          <cell r="AL25">
            <v>117</v>
          </cell>
          <cell r="AM25">
            <v>122</v>
          </cell>
          <cell r="AN25">
            <v>72</v>
          </cell>
          <cell r="AO25">
            <v>66</v>
          </cell>
          <cell r="AP25">
            <v>77</v>
          </cell>
          <cell r="AQ25">
            <v>577</v>
          </cell>
          <cell r="AR25" t="str">
            <v>B+</v>
          </cell>
          <cell r="AS25" t="str">
            <v>piisi</v>
          </cell>
          <cell r="AT25">
            <v>64.11111111111111</v>
          </cell>
        </row>
        <row r="26">
          <cell r="A26">
            <v>19</v>
          </cell>
          <cell r="B26" t="str">
            <v>BIgi&amp; s_r\Kii min_Biie m(liiBiie</v>
          </cell>
          <cell r="C26" t="str">
            <v>a.ji</v>
          </cell>
          <cell r="D26">
            <v>1084</v>
          </cell>
          <cell r="E26" t="str">
            <v>29/9/2001</v>
          </cell>
          <cell r="F26">
            <v>206</v>
          </cell>
          <cell r="G26">
            <v>17</v>
          </cell>
          <cell r="H26">
            <v>32</v>
          </cell>
          <cell r="I26">
            <v>17</v>
          </cell>
          <cell r="J26">
            <v>37</v>
          </cell>
          <cell r="K26">
            <v>103</v>
          </cell>
          <cell r="L26" t="str">
            <v>B+</v>
          </cell>
          <cell r="M26">
            <v>19</v>
          </cell>
          <cell r="N26">
            <v>16</v>
          </cell>
          <cell r="O26">
            <v>25</v>
          </cell>
          <cell r="P26">
            <v>16</v>
          </cell>
          <cell r="Q26">
            <v>51</v>
          </cell>
          <cell r="R26">
            <v>108</v>
          </cell>
          <cell r="S26" t="str">
            <v>B+</v>
          </cell>
          <cell r="T26">
            <v>16</v>
          </cell>
          <cell r="U26">
            <v>25</v>
          </cell>
          <cell r="V26">
            <v>17</v>
          </cell>
          <cell r="W26">
            <v>68</v>
          </cell>
          <cell r="X26">
            <v>126</v>
          </cell>
          <cell r="Y26" t="str">
            <v>B+</v>
          </cell>
          <cell r="AA26">
            <v>17</v>
          </cell>
          <cell r="AB26">
            <v>32</v>
          </cell>
          <cell r="AC26">
            <v>21</v>
          </cell>
          <cell r="AD26">
            <v>70</v>
          </cell>
          <cell r="AE26" t="str">
            <v>A</v>
          </cell>
          <cell r="AF26">
            <v>19</v>
          </cell>
          <cell r="AG26">
            <v>67</v>
          </cell>
          <cell r="AH26" t="str">
            <v>A</v>
          </cell>
          <cell r="AI26">
            <v>74</v>
          </cell>
          <cell r="AJ26" t="str">
            <v>A</v>
          </cell>
          <cell r="AK26">
            <v>103</v>
          </cell>
          <cell r="AL26">
            <v>108</v>
          </cell>
          <cell r="AM26">
            <v>126</v>
          </cell>
          <cell r="AN26">
            <v>70</v>
          </cell>
          <cell r="AO26">
            <v>67</v>
          </cell>
          <cell r="AP26">
            <v>74</v>
          </cell>
          <cell r="AQ26">
            <v>548</v>
          </cell>
          <cell r="AR26" t="str">
            <v>B+</v>
          </cell>
          <cell r="AS26" t="str">
            <v>piisi</v>
          </cell>
          <cell r="AT26">
            <v>60.888888888888886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MUKHAPRUSHTH"/>
      <sheetName val="VARSHIK"/>
      <sheetName val="ARDHVARSHIK"/>
      <sheetName val="Frist Page"/>
      <sheetName val="MARKSHIT"/>
    </sheetNames>
    <sheetDataSet>
      <sheetData sheetId="5">
        <row r="1">
          <cell r="A1" t="str">
            <v>S| DF\ S</v>
          </cell>
          <cell r="B1" t="str">
            <v>lJnFYL" G]\ GFD</v>
          </cell>
          <cell r="C1" t="str">
            <v>HFlT</v>
          </cell>
          <cell r="D1" t="str">
            <v>HPZP G\AZ</v>
          </cell>
          <cell r="E1" t="str">
            <v>HgD TFZLB</v>
          </cell>
          <cell r="F1" t="str">
            <v>S;M8L GF 5|SFZ</v>
          </cell>
          <cell r="G1" t="str">
            <v>U]HZFTL</v>
          </cell>
          <cell r="M1" t="str">
            <v>S| DF\ S</v>
          </cell>
          <cell r="N1" t="str">
            <v>lCgNL</v>
          </cell>
          <cell r="T1" t="str">
            <v>V\U|[HL</v>
          </cell>
          <cell r="Z1" t="str">
            <v>Ul6T</v>
          </cell>
          <cell r="AF1" t="str">
            <v>S| DF\ S</v>
          </cell>
          <cell r="AG1" t="str">
            <v>lJ7FG VG[ 8SGMP</v>
          </cell>
          <cell r="AM1" t="str">
            <v>;FDFHLS lJ7FG</v>
          </cell>
          <cell r="AS1" t="str">
            <v>XFlZZLS lX1F6</v>
          </cell>
          <cell r="AZ1" t="str">
            <v>S| DF\ S</v>
          </cell>
          <cell r="BA1" t="str">
            <v>S,F lX1F6</v>
          </cell>
          <cell r="BF1" t="str">
            <v>;PpPpPSF</v>
          </cell>
          <cell r="BH1" t="str">
            <v>;\:S'TsDZHLIFTf</v>
          </cell>
          <cell r="BM1" t="str">
            <v>S| DF\ S</v>
          </cell>
          <cell r="BN1" t="str">
            <v>S], V[S\NZ 5ZL6FD</v>
          </cell>
          <cell r="BX1" t="str">
            <v>U|[0</v>
          </cell>
          <cell r="BY1" t="str">
            <v>5ZL 6FD</v>
          </cell>
          <cell r="BZ1" t="str">
            <v>GMW</v>
          </cell>
        </row>
        <row r="2">
          <cell r="G2" t="str">
            <v>;+FgT[</v>
          </cell>
          <cell r="I2" t="str">
            <v>JQFF"gT[</v>
          </cell>
          <cell r="K2" t="str">
            <v>D[/ J[, U]6</v>
          </cell>
          <cell r="L2" t="str">
            <v>U|[0</v>
          </cell>
          <cell r="N2" t="str">
            <v>;+FgT[</v>
          </cell>
          <cell r="P2" t="str">
            <v>JQFF"gT[</v>
          </cell>
          <cell r="R2" t="str">
            <v>D[/ J[, U]6</v>
          </cell>
          <cell r="S2" t="str">
            <v>U|[0</v>
          </cell>
          <cell r="T2" t="str">
            <v>;+FgT[</v>
          </cell>
          <cell r="V2" t="str">
            <v>JQFF"gT[</v>
          </cell>
          <cell r="X2" t="str">
            <v>D[/ J[, U]6</v>
          </cell>
          <cell r="Y2" t="str">
            <v>U|[0</v>
          </cell>
          <cell r="Z2" t="str">
            <v>;+FgT[</v>
          </cell>
          <cell r="AB2" t="str">
            <v>JQFF"gT[</v>
          </cell>
          <cell r="AD2" t="str">
            <v>D[/ J[, U]6</v>
          </cell>
          <cell r="AE2" t="str">
            <v>U|[0</v>
          </cell>
          <cell r="AG2" t="str">
            <v>;+FgT[</v>
          </cell>
          <cell r="AI2" t="str">
            <v>JQFF"gT[</v>
          </cell>
          <cell r="AK2" t="str">
            <v>D[/ J[, U]6</v>
          </cell>
          <cell r="AL2" t="str">
            <v>U|[0</v>
          </cell>
          <cell r="AM2" t="str">
            <v>;+FgT[</v>
          </cell>
          <cell r="AO2" t="str">
            <v>JQFF"gT[</v>
          </cell>
          <cell r="AQ2" t="str">
            <v>D[/ J[, U]6</v>
          </cell>
          <cell r="AR2" t="str">
            <v>U|[0</v>
          </cell>
          <cell r="AS2" t="str">
            <v>;+FgT[</v>
          </cell>
          <cell r="AU2" t="str">
            <v>JQFF"gT[</v>
          </cell>
          <cell r="AX2" t="str">
            <v>D[/ J[, U]6</v>
          </cell>
          <cell r="AY2" t="str">
            <v>U|[0</v>
          </cell>
          <cell r="BA2" t="str">
            <v>JQFF"gT[</v>
          </cell>
          <cell r="BF2" t="str">
            <v>JQFF"gT[</v>
          </cell>
          <cell r="BH2" t="str">
            <v>JQFF"gT[</v>
          </cell>
          <cell r="BN2" t="str">
            <v>U]HZFTL</v>
          </cell>
          <cell r="BO2" t="str">
            <v>lCgNL</v>
          </cell>
          <cell r="BP2" t="str">
            <v>V\U|[HL</v>
          </cell>
          <cell r="BQ2" t="str">
            <v>Ul6T</v>
          </cell>
          <cell r="BR2" t="str">
            <v>lJ7FG VG[ 8SGMP</v>
          </cell>
          <cell r="BS2" t="str">
            <v>;FDFHLS lJ7FG</v>
          </cell>
          <cell r="BT2" t="str">
            <v>XFlZZLS lX1F6</v>
          </cell>
          <cell r="BU2" t="str">
            <v>S,F lX1F6</v>
          </cell>
          <cell r="BV2" t="str">
            <v>;PpPpPSF</v>
          </cell>
          <cell r="BW2" t="str">
            <v>S], U]6</v>
          </cell>
        </row>
        <row r="3">
          <cell r="G3" t="str">
            <v>DF{P  lS|IF</v>
          </cell>
          <cell r="H3" t="str">
            <v>,[ lBT</v>
          </cell>
          <cell r="I3" t="str">
            <v>DF{P  lS|IF</v>
          </cell>
          <cell r="J3" t="str">
            <v>,[   lB   T</v>
          </cell>
          <cell r="N3" t="str">
            <v>DF{P  lS|IF</v>
          </cell>
          <cell r="O3" t="str">
            <v>,[ lBT</v>
          </cell>
          <cell r="P3" t="str">
            <v>DF{P  lS|IF</v>
          </cell>
          <cell r="Q3" t="str">
            <v>,[ lBT</v>
          </cell>
          <cell r="T3" t="str">
            <v>DF{P  lS|IF</v>
          </cell>
          <cell r="U3" t="str">
            <v>,[ lBT</v>
          </cell>
          <cell r="V3" t="str">
            <v>DF{P  lS|IF</v>
          </cell>
          <cell r="W3" t="str">
            <v>,[ lBT</v>
          </cell>
          <cell r="Z3" t="str">
            <v>DF{P  lS|IF</v>
          </cell>
          <cell r="AA3" t="str">
            <v>,[ lBT</v>
          </cell>
          <cell r="AB3" t="str">
            <v>DF{P  lS|IF</v>
          </cell>
          <cell r="AC3" t="str">
            <v>,[ lBT</v>
          </cell>
          <cell r="AG3" t="str">
            <v>DF{P  lS|IF</v>
          </cell>
          <cell r="AH3" t="str">
            <v>,[ lBT</v>
          </cell>
          <cell r="AI3" t="str">
            <v>DF{P  lS|IF</v>
          </cell>
          <cell r="AJ3" t="str">
            <v>,[ lBT</v>
          </cell>
          <cell r="AM3" t="str">
            <v>DF{P  lS|IF</v>
          </cell>
          <cell r="AN3" t="str">
            <v>,[ lBT</v>
          </cell>
          <cell r="AO3" t="str">
            <v>DF{P  lS|IF</v>
          </cell>
          <cell r="AP3" t="str">
            <v>,[ lBT</v>
          </cell>
          <cell r="AS3" t="str">
            <v>DF{P  lS|IF</v>
          </cell>
          <cell r="AT3" t="str">
            <v>,[ lBT</v>
          </cell>
          <cell r="AU3" t="str">
            <v>DF{P  lS|IF</v>
          </cell>
          <cell r="AV3" t="str">
            <v>lS|IFP</v>
          </cell>
          <cell r="AW3" t="str">
            <v>,[ lBT</v>
          </cell>
          <cell r="BA3" t="str">
            <v>;\ ULT</v>
          </cell>
          <cell r="BB3" t="str">
            <v>lR+ 5MYL     D]&lt;IF \</v>
          </cell>
          <cell r="BC3" t="str">
            <v>lR+     SFD</v>
          </cell>
          <cell r="BD3" t="str">
            <v>S], U]6</v>
          </cell>
          <cell r="BE3" t="str">
            <v>U|[0</v>
          </cell>
          <cell r="BF3" t="str">
            <v>S], U]6</v>
          </cell>
          <cell r="BG3" t="str">
            <v>U|[0</v>
          </cell>
          <cell r="BH3" t="str">
            <v>lS|IFtDS</v>
          </cell>
          <cell r="BI3" t="str">
            <v>DF{lBS</v>
          </cell>
          <cell r="BJ3" t="str">
            <v>,[ lBT</v>
          </cell>
          <cell r="BK3" t="str">
            <v>S], U]6</v>
          </cell>
          <cell r="BL3" t="str">
            <v>U|[0</v>
          </cell>
        </row>
        <row r="6">
          <cell r="F6" t="str">
            <v>U]6</v>
          </cell>
          <cell r="G6">
            <v>25</v>
          </cell>
          <cell r="H6">
            <v>50</v>
          </cell>
          <cell r="I6">
            <v>25</v>
          </cell>
          <cell r="J6">
            <v>100</v>
          </cell>
          <cell r="K6">
            <v>200</v>
          </cell>
          <cell r="N6">
            <v>25</v>
          </cell>
          <cell r="O6">
            <v>50</v>
          </cell>
          <cell r="P6">
            <v>25</v>
          </cell>
          <cell r="Q6">
            <v>100</v>
          </cell>
          <cell r="R6">
            <v>200</v>
          </cell>
          <cell r="T6">
            <v>25</v>
          </cell>
          <cell r="U6">
            <v>50</v>
          </cell>
          <cell r="V6">
            <v>25</v>
          </cell>
          <cell r="W6">
            <v>100</v>
          </cell>
          <cell r="X6">
            <v>200</v>
          </cell>
          <cell r="Z6">
            <v>25</v>
          </cell>
          <cell r="AA6">
            <v>50</v>
          </cell>
          <cell r="AB6">
            <v>25</v>
          </cell>
          <cell r="AC6">
            <v>100</v>
          </cell>
          <cell r="AD6">
            <v>200</v>
          </cell>
          <cell r="AG6">
            <v>25</v>
          </cell>
          <cell r="AH6">
            <v>50</v>
          </cell>
          <cell r="AI6">
            <v>25</v>
          </cell>
          <cell r="AJ6">
            <v>100</v>
          </cell>
          <cell r="AK6">
            <v>200</v>
          </cell>
          <cell r="AM6">
            <v>25</v>
          </cell>
          <cell r="AN6">
            <v>50</v>
          </cell>
          <cell r="AO6">
            <v>25</v>
          </cell>
          <cell r="AP6">
            <v>100</v>
          </cell>
          <cell r="AQ6">
            <v>200</v>
          </cell>
          <cell r="AS6">
            <v>25</v>
          </cell>
          <cell r="AT6">
            <v>50</v>
          </cell>
          <cell r="AU6">
            <v>25</v>
          </cell>
          <cell r="AV6">
            <v>50</v>
          </cell>
          <cell r="AW6">
            <v>50</v>
          </cell>
          <cell r="AX6">
            <v>200</v>
          </cell>
          <cell r="BA6">
            <v>30</v>
          </cell>
          <cell r="BB6">
            <v>20</v>
          </cell>
          <cell r="BC6">
            <v>50</v>
          </cell>
          <cell r="BD6">
            <v>100</v>
          </cell>
          <cell r="BF6">
            <v>100</v>
          </cell>
          <cell r="BH6">
            <v>25</v>
          </cell>
          <cell r="BI6">
            <v>50</v>
          </cell>
          <cell r="BJ6">
            <v>25</v>
          </cell>
          <cell r="BK6">
            <v>100</v>
          </cell>
          <cell r="BN6">
            <v>200</v>
          </cell>
          <cell r="BO6">
            <v>200</v>
          </cell>
          <cell r="BP6">
            <v>200</v>
          </cell>
          <cell r="BQ6">
            <v>200</v>
          </cell>
          <cell r="BR6">
            <v>200</v>
          </cell>
          <cell r="BS6">
            <v>200</v>
          </cell>
          <cell r="BT6">
            <v>200</v>
          </cell>
          <cell r="BU6">
            <v>100</v>
          </cell>
          <cell r="BV6">
            <v>100</v>
          </cell>
          <cell r="BW6">
            <v>1600</v>
          </cell>
        </row>
        <row r="7">
          <cell r="F7" t="str">
            <v>CFHZ lNJ;</v>
          </cell>
        </row>
        <row r="8">
          <cell r="A8">
            <v>1</v>
          </cell>
          <cell r="B8" t="str">
            <v>piT\li ni@mi\Mik#miir pi(piTBiiE Jvi&amp;disi</v>
          </cell>
          <cell r="C8" t="str">
            <v>anyi</v>
          </cell>
          <cell r="D8">
            <v>974</v>
          </cell>
          <cell r="E8" t="str">
            <v>31/8/1998</v>
          </cell>
          <cell r="F8">
            <v>231</v>
          </cell>
          <cell r="G8">
            <v>16</v>
          </cell>
          <cell r="H8">
            <v>30</v>
          </cell>
          <cell r="I8">
            <v>17</v>
          </cell>
          <cell r="J8">
            <v>39</v>
          </cell>
          <cell r="K8">
            <v>102</v>
          </cell>
          <cell r="L8" t="str">
            <v>B+</v>
          </cell>
          <cell r="M8">
            <v>1</v>
          </cell>
          <cell r="N8">
            <v>14</v>
          </cell>
          <cell r="O8">
            <v>24</v>
          </cell>
          <cell r="P8">
            <v>15</v>
          </cell>
          <cell r="Q8">
            <v>66</v>
          </cell>
          <cell r="R8">
            <v>119</v>
          </cell>
          <cell r="S8" t="str">
            <v>B+</v>
          </cell>
          <cell r="T8">
            <v>14</v>
          </cell>
          <cell r="U8">
            <v>25</v>
          </cell>
          <cell r="V8">
            <v>16</v>
          </cell>
          <cell r="W8">
            <v>61</v>
          </cell>
          <cell r="X8">
            <v>116</v>
          </cell>
          <cell r="Y8" t="str">
            <v>B+</v>
          </cell>
          <cell r="Z8">
            <v>13</v>
          </cell>
          <cell r="AA8">
            <v>23</v>
          </cell>
          <cell r="AB8">
            <v>16</v>
          </cell>
          <cell r="AC8">
            <v>49</v>
          </cell>
          <cell r="AD8">
            <v>101</v>
          </cell>
          <cell r="AE8" t="str">
            <v>B+</v>
          </cell>
          <cell r="AF8">
            <v>1</v>
          </cell>
          <cell r="AG8">
            <v>16</v>
          </cell>
          <cell r="AH8">
            <v>32</v>
          </cell>
          <cell r="AI8">
            <v>18</v>
          </cell>
          <cell r="AJ8">
            <v>50</v>
          </cell>
          <cell r="AK8">
            <v>116</v>
          </cell>
          <cell r="AL8" t="str">
            <v>B+</v>
          </cell>
          <cell r="AM8">
            <v>16</v>
          </cell>
          <cell r="AN8">
            <v>29</v>
          </cell>
          <cell r="AO8">
            <v>17</v>
          </cell>
          <cell r="AP8">
            <v>62</v>
          </cell>
          <cell r="AQ8">
            <v>124</v>
          </cell>
          <cell r="AR8" t="str">
            <v>B+</v>
          </cell>
          <cell r="AS8">
            <v>17</v>
          </cell>
          <cell r="AT8">
            <v>30</v>
          </cell>
          <cell r="AU8">
            <v>19</v>
          </cell>
          <cell r="AV8">
            <v>38</v>
          </cell>
          <cell r="AW8">
            <v>28</v>
          </cell>
          <cell r="AX8">
            <v>132</v>
          </cell>
          <cell r="AY8" t="str">
            <v>A</v>
          </cell>
          <cell r="AZ8">
            <v>1</v>
          </cell>
          <cell r="BA8">
            <v>22</v>
          </cell>
          <cell r="BB8">
            <v>17</v>
          </cell>
          <cell r="BC8">
            <v>25</v>
          </cell>
          <cell r="BD8">
            <v>64</v>
          </cell>
          <cell r="BE8" t="str">
            <v>B+</v>
          </cell>
          <cell r="BF8">
            <v>80</v>
          </cell>
          <cell r="BG8" t="str">
            <v>A+</v>
          </cell>
          <cell r="BH8">
            <v>20</v>
          </cell>
          <cell r="BI8">
            <v>35</v>
          </cell>
          <cell r="BJ8">
            <v>19</v>
          </cell>
          <cell r="BK8">
            <v>74</v>
          </cell>
          <cell r="BL8" t="str">
            <v>A</v>
          </cell>
          <cell r="BM8">
            <v>1</v>
          </cell>
          <cell r="BN8">
            <v>102</v>
          </cell>
          <cell r="BO8">
            <v>119</v>
          </cell>
          <cell r="BP8">
            <v>116</v>
          </cell>
          <cell r="BQ8">
            <v>101</v>
          </cell>
          <cell r="BR8">
            <v>116</v>
          </cell>
          <cell r="BS8">
            <v>124</v>
          </cell>
          <cell r="BT8">
            <v>40</v>
          </cell>
          <cell r="BU8">
            <v>64</v>
          </cell>
          <cell r="BV8">
            <v>80</v>
          </cell>
          <cell r="BW8">
            <v>862</v>
          </cell>
          <cell r="BX8" t="str">
            <v>B+</v>
          </cell>
          <cell r="BY8" t="str">
            <v>niipiisi</v>
          </cell>
          <cell r="BZ8">
            <v>53.88</v>
          </cell>
        </row>
        <row r="9">
          <cell r="A9">
            <v>2</v>
          </cell>
          <cell r="B9" t="str">
            <v>si(liok&amp; *dli&amp;pik#miir knik*sioh Cni#Bii</v>
          </cell>
          <cell r="C9" t="str">
            <v>anyi</v>
          </cell>
          <cell r="D9">
            <v>1007</v>
          </cell>
          <cell r="E9">
            <v>35897</v>
          </cell>
          <cell r="F9">
            <v>232</v>
          </cell>
          <cell r="G9">
            <v>23</v>
          </cell>
          <cell r="H9">
            <v>35</v>
          </cell>
          <cell r="I9">
            <v>24</v>
          </cell>
          <cell r="J9">
            <v>73</v>
          </cell>
          <cell r="K9">
            <v>155</v>
          </cell>
          <cell r="L9" t="str">
            <v>A</v>
          </cell>
          <cell r="M9">
            <v>2</v>
          </cell>
          <cell r="N9">
            <v>21</v>
          </cell>
          <cell r="O9">
            <v>30</v>
          </cell>
          <cell r="P9">
            <v>22</v>
          </cell>
          <cell r="Q9">
            <v>71</v>
          </cell>
          <cell r="R9">
            <v>144</v>
          </cell>
          <cell r="S9" t="str">
            <v>A</v>
          </cell>
          <cell r="T9">
            <v>20</v>
          </cell>
          <cell r="U9">
            <v>33</v>
          </cell>
          <cell r="V9">
            <v>24</v>
          </cell>
          <cell r="W9">
            <v>64</v>
          </cell>
          <cell r="X9">
            <v>141</v>
          </cell>
          <cell r="Y9" t="str">
            <v>A</v>
          </cell>
          <cell r="Z9">
            <v>21</v>
          </cell>
          <cell r="AA9">
            <v>27</v>
          </cell>
          <cell r="AB9">
            <v>22</v>
          </cell>
          <cell r="AC9">
            <v>54</v>
          </cell>
          <cell r="AD9">
            <v>124</v>
          </cell>
          <cell r="AE9" t="str">
            <v>B+</v>
          </cell>
          <cell r="AF9">
            <v>2</v>
          </cell>
          <cell r="AG9">
            <v>23</v>
          </cell>
          <cell r="AH9">
            <v>38</v>
          </cell>
          <cell r="AI9">
            <v>24</v>
          </cell>
          <cell r="AJ9">
            <v>60</v>
          </cell>
          <cell r="AK9">
            <v>145</v>
          </cell>
          <cell r="AL9" t="str">
            <v>A</v>
          </cell>
          <cell r="AM9">
            <v>24</v>
          </cell>
          <cell r="AN9">
            <v>33</v>
          </cell>
          <cell r="AO9">
            <v>22</v>
          </cell>
          <cell r="AP9">
            <v>73</v>
          </cell>
          <cell r="AQ9">
            <v>152</v>
          </cell>
          <cell r="AR9" t="str">
            <v>A</v>
          </cell>
          <cell r="AS9">
            <v>24</v>
          </cell>
          <cell r="AT9">
            <v>33</v>
          </cell>
          <cell r="AU9">
            <v>25</v>
          </cell>
          <cell r="AV9">
            <v>49</v>
          </cell>
          <cell r="AW9">
            <v>35</v>
          </cell>
          <cell r="AX9">
            <v>166</v>
          </cell>
          <cell r="AY9" t="str">
            <v>A+</v>
          </cell>
          <cell r="AZ9">
            <v>2</v>
          </cell>
          <cell r="BA9">
            <v>25</v>
          </cell>
          <cell r="BB9">
            <v>19</v>
          </cell>
          <cell r="BC9">
            <v>30</v>
          </cell>
          <cell r="BD9">
            <v>74</v>
          </cell>
          <cell r="BE9" t="str">
            <v>A</v>
          </cell>
          <cell r="BF9">
            <v>88</v>
          </cell>
          <cell r="BG9" t="str">
            <v>A+</v>
          </cell>
          <cell r="BH9">
            <v>25</v>
          </cell>
          <cell r="BI9">
            <v>48</v>
          </cell>
          <cell r="BJ9">
            <v>19</v>
          </cell>
          <cell r="BK9">
            <v>92</v>
          </cell>
          <cell r="BL9" t="str">
            <v>A+</v>
          </cell>
          <cell r="BM9">
            <v>2</v>
          </cell>
          <cell r="BN9">
            <v>155</v>
          </cell>
          <cell r="BO9">
            <v>144</v>
          </cell>
          <cell r="BP9">
            <v>141</v>
          </cell>
          <cell r="BQ9">
            <v>124</v>
          </cell>
          <cell r="BR9">
            <v>145</v>
          </cell>
          <cell r="BS9">
            <v>152</v>
          </cell>
          <cell r="BT9">
            <v>166</v>
          </cell>
          <cell r="BU9">
            <v>74</v>
          </cell>
          <cell r="BV9">
            <v>88</v>
          </cell>
          <cell r="BW9">
            <v>1189</v>
          </cell>
          <cell r="BX9" t="str">
            <v>A</v>
          </cell>
          <cell r="BY9" t="str">
            <v>piisi</v>
          </cell>
          <cell r="BZ9">
            <v>74.31</v>
          </cell>
        </row>
        <row r="10">
          <cell r="A10">
            <v>3</v>
          </cell>
          <cell r="B10" t="str">
            <v>Qik(r Si@li\Mik#miir biLd\viJ bibiiJ</v>
          </cell>
          <cell r="C10" t="str">
            <v>bixi&amp;</v>
          </cell>
          <cell r="D10">
            <v>964</v>
          </cell>
          <cell r="E10" t="str">
            <v>22/7/1996</v>
          </cell>
          <cell r="F10">
            <v>226</v>
          </cell>
          <cell r="G10">
            <v>17</v>
          </cell>
          <cell r="H10">
            <v>16</v>
          </cell>
          <cell r="I10">
            <v>18</v>
          </cell>
          <cell r="J10">
            <v>53</v>
          </cell>
          <cell r="K10">
            <v>104</v>
          </cell>
          <cell r="L10" t="str">
            <v>B+</v>
          </cell>
          <cell r="M10">
            <v>3</v>
          </cell>
          <cell r="N10">
            <v>15</v>
          </cell>
          <cell r="O10">
            <v>21</v>
          </cell>
          <cell r="P10">
            <v>16</v>
          </cell>
          <cell r="Q10">
            <v>69</v>
          </cell>
          <cell r="R10">
            <v>121</v>
          </cell>
          <cell r="S10" t="str">
            <v>B+</v>
          </cell>
          <cell r="T10">
            <v>15</v>
          </cell>
          <cell r="U10">
            <v>22</v>
          </cell>
          <cell r="V10">
            <v>17</v>
          </cell>
          <cell r="W10">
            <v>45</v>
          </cell>
          <cell r="X10">
            <v>99</v>
          </cell>
          <cell r="Y10" t="str">
            <v>B</v>
          </cell>
          <cell r="Z10">
            <v>14</v>
          </cell>
          <cell r="AA10">
            <v>24</v>
          </cell>
          <cell r="AB10">
            <v>17</v>
          </cell>
          <cell r="AC10">
            <v>47</v>
          </cell>
          <cell r="AD10">
            <v>102</v>
          </cell>
          <cell r="AE10" t="str">
            <v>B+</v>
          </cell>
          <cell r="AF10">
            <v>3</v>
          </cell>
          <cell r="AG10">
            <v>17</v>
          </cell>
          <cell r="AH10">
            <v>25</v>
          </cell>
          <cell r="AI10">
            <v>18</v>
          </cell>
          <cell r="AJ10">
            <v>48</v>
          </cell>
          <cell r="AK10">
            <v>108</v>
          </cell>
          <cell r="AL10" t="str">
            <v>B+</v>
          </cell>
          <cell r="AM10">
            <v>16</v>
          </cell>
          <cell r="AN10">
            <v>24</v>
          </cell>
          <cell r="AO10">
            <v>18</v>
          </cell>
          <cell r="AP10">
            <v>59</v>
          </cell>
          <cell r="AQ10">
            <v>117</v>
          </cell>
          <cell r="AR10" t="str">
            <v>B+</v>
          </cell>
          <cell r="AS10">
            <v>18</v>
          </cell>
          <cell r="AT10">
            <v>20</v>
          </cell>
          <cell r="AU10">
            <v>19</v>
          </cell>
          <cell r="AV10">
            <v>38</v>
          </cell>
          <cell r="AW10">
            <v>23</v>
          </cell>
          <cell r="AX10">
            <v>118</v>
          </cell>
          <cell r="AY10" t="str">
            <v>B+</v>
          </cell>
          <cell r="AZ10">
            <v>3</v>
          </cell>
          <cell r="BA10">
            <v>21</v>
          </cell>
          <cell r="BB10">
            <v>16</v>
          </cell>
          <cell r="BC10">
            <v>13</v>
          </cell>
          <cell r="BD10">
            <v>50</v>
          </cell>
          <cell r="BE10" t="str">
            <v>B+</v>
          </cell>
          <cell r="BF10">
            <v>72</v>
          </cell>
          <cell r="BG10" t="str">
            <v>A</v>
          </cell>
          <cell r="BH10">
            <v>20</v>
          </cell>
          <cell r="BI10">
            <v>35</v>
          </cell>
          <cell r="BJ10">
            <v>17</v>
          </cell>
          <cell r="BK10">
            <v>72</v>
          </cell>
          <cell r="BL10" t="str">
            <v>A</v>
          </cell>
          <cell r="BM10">
            <v>3</v>
          </cell>
          <cell r="BN10">
            <v>104</v>
          </cell>
          <cell r="BO10">
            <v>121</v>
          </cell>
          <cell r="BP10">
            <v>99</v>
          </cell>
          <cell r="BQ10">
            <v>102</v>
          </cell>
          <cell r="BR10">
            <v>108</v>
          </cell>
          <cell r="BS10">
            <v>117</v>
          </cell>
          <cell r="BT10">
            <v>118</v>
          </cell>
          <cell r="BU10">
            <v>50</v>
          </cell>
          <cell r="BV10">
            <v>72</v>
          </cell>
          <cell r="BW10">
            <v>891</v>
          </cell>
          <cell r="BX10" t="str">
            <v>B+</v>
          </cell>
          <cell r="BY10" t="str">
            <v>piisi</v>
          </cell>
          <cell r="BZ10">
            <v>55.69</v>
          </cell>
        </row>
        <row r="11">
          <cell r="A11">
            <v>4</v>
          </cell>
          <cell r="B11" t="str">
            <v>Qik(r Jti#J giNi\SiJ liiliiJ</v>
          </cell>
          <cell r="C11" t="str">
            <v>bixi&amp;</v>
          </cell>
          <cell r="D11">
            <v>959</v>
          </cell>
          <cell r="E11">
            <v>35683</v>
          </cell>
          <cell r="F11">
            <v>233</v>
          </cell>
          <cell r="G11">
            <v>18</v>
          </cell>
          <cell r="H11">
            <v>29</v>
          </cell>
          <cell r="I11">
            <v>18</v>
          </cell>
          <cell r="J11">
            <v>64</v>
          </cell>
          <cell r="K11">
            <v>129</v>
          </cell>
          <cell r="L11" t="str">
            <v>B+</v>
          </cell>
          <cell r="M11">
            <v>4</v>
          </cell>
          <cell r="N11">
            <v>17</v>
          </cell>
          <cell r="O11">
            <v>19</v>
          </cell>
          <cell r="P11">
            <v>17</v>
          </cell>
          <cell r="Q11">
            <v>68</v>
          </cell>
          <cell r="R11">
            <v>121</v>
          </cell>
          <cell r="S11" t="str">
            <v>B+</v>
          </cell>
          <cell r="T11">
            <v>17</v>
          </cell>
          <cell r="U11">
            <v>30</v>
          </cell>
          <cell r="V11">
            <v>17</v>
          </cell>
          <cell r="W11">
            <v>55</v>
          </cell>
          <cell r="X11">
            <v>119</v>
          </cell>
          <cell r="Y11" t="str">
            <v>B+</v>
          </cell>
          <cell r="Z11">
            <v>16</v>
          </cell>
          <cell r="AA11">
            <v>20</v>
          </cell>
          <cell r="AB11">
            <v>18</v>
          </cell>
          <cell r="AC11">
            <v>50</v>
          </cell>
          <cell r="AD11">
            <v>104</v>
          </cell>
          <cell r="AE11" t="str">
            <v>B+</v>
          </cell>
          <cell r="AF11">
            <v>4</v>
          </cell>
          <cell r="AG11">
            <v>18</v>
          </cell>
          <cell r="AH11">
            <v>27</v>
          </cell>
          <cell r="AI11">
            <v>18</v>
          </cell>
          <cell r="AJ11">
            <v>46</v>
          </cell>
          <cell r="AK11">
            <v>109</v>
          </cell>
          <cell r="AL11" t="str">
            <v>B+</v>
          </cell>
          <cell r="AM11">
            <v>18</v>
          </cell>
          <cell r="AN11">
            <v>25</v>
          </cell>
          <cell r="AO11">
            <v>19</v>
          </cell>
          <cell r="AP11">
            <v>63</v>
          </cell>
          <cell r="AQ11">
            <v>125</v>
          </cell>
          <cell r="AR11" t="str">
            <v>B+</v>
          </cell>
          <cell r="AS11">
            <v>19</v>
          </cell>
          <cell r="AT11">
            <v>23</v>
          </cell>
          <cell r="AU11">
            <v>19</v>
          </cell>
          <cell r="AV11">
            <v>38</v>
          </cell>
          <cell r="AW11">
            <v>26</v>
          </cell>
          <cell r="AX11">
            <v>125</v>
          </cell>
          <cell r="AY11" t="str">
            <v>B+</v>
          </cell>
          <cell r="AZ11">
            <v>4</v>
          </cell>
          <cell r="BA11">
            <v>24</v>
          </cell>
          <cell r="BB11">
            <v>18</v>
          </cell>
          <cell r="BC11">
            <v>27</v>
          </cell>
          <cell r="BD11">
            <v>69</v>
          </cell>
          <cell r="BE11" t="str">
            <v>A</v>
          </cell>
          <cell r="BF11">
            <v>77</v>
          </cell>
          <cell r="BG11" t="str">
            <v>A</v>
          </cell>
          <cell r="BH11">
            <v>20</v>
          </cell>
          <cell r="BI11">
            <v>35</v>
          </cell>
          <cell r="BJ11">
            <v>14</v>
          </cell>
          <cell r="BK11">
            <v>69</v>
          </cell>
          <cell r="BL11" t="str">
            <v>A</v>
          </cell>
          <cell r="BM11">
            <v>4</v>
          </cell>
          <cell r="BN11">
            <v>129</v>
          </cell>
          <cell r="BO11">
            <v>121</v>
          </cell>
          <cell r="BP11">
            <v>119</v>
          </cell>
          <cell r="BQ11">
            <v>104</v>
          </cell>
          <cell r="BR11">
            <v>109</v>
          </cell>
          <cell r="BS11">
            <v>125</v>
          </cell>
          <cell r="BT11">
            <v>125</v>
          </cell>
          <cell r="BU11">
            <v>69</v>
          </cell>
          <cell r="BV11">
            <v>77</v>
          </cell>
          <cell r="BW11">
            <v>978</v>
          </cell>
          <cell r="BX11" t="str">
            <v>B+</v>
          </cell>
          <cell r="BY11" t="str">
            <v>piisi</v>
          </cell>
          <cell r="BZ11">
            <v>61.13</v>
          </cell>
        </row>
        <row r="12">
          <cell r="A12">
            <v>5</v>
          </cell>
          <cell r="B12" t="str">
            <v>Qik(r hsimi#Kik#miir amirtiJ pi~hliidJ</v>
          </cell>
          <cell r="C12" t="str">
            <v>bixi&amp;</v>
          </cell>
          <cell r="D12">
            <v>1005</v>
          </cell>
          <cell r="E12" t="str">
            <v>13/6/1998</v>
          </cell>
          <cell r="F12">
            <v>231</v>
          </cell>
          <cell r="G12">
            <v>22</v>
          </cell>
          <cell r="H12">
            <v>30</v>
          </cell>
          <cell r="I12">
            <v>23</v>
          </cell>
          <cell r="J12">
            <v>63</v>
          </cell>
          <cell r="K12">
            <v>138</v>
          </cell>
          <cell r="L12" t="str">
            <v>A</v>
          </cell>
          <cell r="M12">
            <v>5</v>
          </cell>
          <cell r="N12">
            <v>21</v>
          </cell>
          <cell r="O12">
            <v>26</v>
          </cell>
          <cell r="P12">
            <v>22</v>
          </cell>
          <cell r="Q12">
            <v>60</v>
          </cell>
          <cell r="R12">
            <v>129</v>
          </cell>
          <cell r="S12" t="str">
            <v>B+</v>
          </cell>
          <cell r="T12">
            <v>20</v>
          </cell>
          <cell r="U12">
            <v>29</v>
          </cell>
          <cell r="V12">
            <v>23</v>
          </cell>
          <cell r="W12">
            <v>59</v>
          </cell>
          <cell r="X12">
            <v>131</v>
          </cell>
          <cell r="Y12" t="str">
            <v>A</v>
          </cell>
          <cell r="Z12">
            <v>20</v>
          </cell>
          <cell r="AA12">
            <v>31</v>
          </cell>
          <cell r="AB12">
            <v>22</v>
          </cell>
          <cell r="AC12">
            <v>47</v>
          </cell>
          <cell r="AD12">
            <v>120</v>
          </cell>
          <cell r="AE12" t="str">
            <v>B+</v>
          </cell>
          <cell r="AF12">
            <v>5</v>
          </cell>
          <cell r="AG12">
            <v>22</v>
          </cell>
          <cell r="AH12">
            <v>26</v>
          </cell>
          <cell r="AI12">
            <v>23</v>
          </cell>
          <cell r="AJ12">
            <v>50</v>
          </cell>
          <cell r="AK12">
            <v>121</v>
          </cell>
          <cell r="AL12" t="str">
            <v>B+</v>
          </cell>
          <cell r="AM12">
            <v>23</v>
          </cell>
          <cell r="AN12">
            <v>23</v>
          </cell>
          <cell r="AO12">
            <v>22</v>
          </cell>
          <cell r="AP12">
            <v>63</v>
          </cell>
          <cell r="AQ12">
            <v>131</v>
          </cell>
          <cell r="AR12" t="str">
            <v>A</v>
          </cell>
          <cell r="AS12">
            <v>24</v>
          </cell>
          <cell r="AT12">
            <v>28</v>
          </cell>
          <cell r="AU12">
            <v>24</v>
          </cell>
          <cell r="AV12">
            <v>49</v>
          </cell>
          <cell r="AW12">
            <v>26</v>
          </cell>
          <cell r="AX12">
            <v>151</v>
          </cell>
          <cell r="AY12" t="str">
            <v>A</v>
          </cell>
          <cell r="AZ12">
            <v>5</v>
          </cell>
          <cell r="BA12">
            <v>26</v>
          </cell>
          <cell r="BB12">
            <v>19</v>
          </cell>
          <cell r="BC12">
            <v>26</v>
          </cell>
          <cell r="BD12">
            <v>71</v>
          </cell>
          <cell r="BE12" t="str">
            <v>A</v>
          </cell>
          <cell r="BF12">
            <v>89</v>
          </cell>
          <cell r="BG12" t="str">
            <v>A+</v>
          </cell>
          <cell r="BH12">
            <v>24</v>
          </cell>
          <cell r="BI12">
            <v>48</v>
          </cell>
          <cell r="BJ12">
            <v>19</v>
          </cell>
          <cell r="BK12">
            <v>91</v>
          </cell>
          <cell r="BL12" t="str">
            <v>A+</v>
          </cell>
          <cell r="BM12">
            <v>5</v>
          </cell>
          <cell r="BN12">
            <v>138</v>
          </cell>
          <cell r="BO12">
            <v>129</v>
          </cell>
          <cell r="BP12">
            <v>131</v>
          </cell>
          <cell r="BQ12">
            <v>120</v>
          </cell>
          <cell r="BR12">
            <v>121</v>
          </cell>
          <cell r="BS12">
            <v>131</v>
          </cell>
          <cell r="BT12">
            <v>151</v>
          </cell>
          <cell r="BU12">
            <v>71</v>
          </cell>
          <cell r="BV12">
            <v>89</v>
          </cell>
          <cell r="BW12">
            <v>1081</v>
          </cell>
          <cell r="BX12" t="str">
            <v>A</v>
          </cell>
          <cell r="BY12" t="str">
            <v>piisi</v>
          </cell>
          <cell r="BZ12">
            <v>67.56</v>
          </cell>
          <cell r="CA12" t="str">
            <v>œœœ</v>
          </cell>
        </row>
        <row r="13">
          <cell r="A13">
            <v>6</v>
          </cell>
          <cell r="B13" t="str">
            <v>mikviiNii *vipi#lik#miir biibi#J pi~tiipiJ</v>
          </cell>
          <cell r="C13" t="str">
            <v>bixi&amp;</v>
          </cell>
          <cell r="D13">
            <v>1008</v>
          </cell>
          <cell r="E13" t="str">
            <v>20/5/1996</v>
          </cell>
          <cell r="F13">
            <v>229</v>
          </cell>
          <cell r="G13">
            <v>18</v>
          </cell>
          <cell r="H13">
            <v>21</v>
          </cell>
          <cell r="I13">
            <v>18</v>
          </cell>
          <cell r="J13">
            <v>44</v>
          </cell>
          <cell r="K13">
            <v>101</v>
          </cell>
          <cell r="L13" t="str">
            <v>B+</v>
          </cell>
          <cell r="M13">
            <v>6</v>
          </cell>
          <cell r="N13">
            <v>17</v>
          </cell>
          <cell r="O13">
            <v>20</v>
          </cell>
          <cell r="P13">
            <v>17</v>
          </cell>
          <cell r="Q13">
            <v>53</v>
          </cell>
          <cell r="R13">
            <v>107</v>
          </cell>
          <cell r="S13" t="str">
            <v>B+</v>
          </cell>
          <cell r="T13">
            <v>17</v>
          </cell>
          <cell r="U13">
            <v>27</v>
          </cell>
          <cell r="V13">
            <v>17</v>
          </cell>
          <cell r="W13">
            <v>37</v>
          </cell>
          <cell r="X13">
            <v>98</v>
          </cell>
          <cell r="Y13" t="str">
            <v>B</v>
          </cell>
          <cell r="Z13">
            <v>16</v>
          </cell>
          <cell r="AA13">
            <v>20</v>
          </cell>
          <cell r="AB13">
            <v>18</v>
          </cell>
          <cell r="AC13">
            <v>38</v>
          </cell>
          <cell r="AD13">
            <v>92</v>
          </cell>
          <cell r="AE13" t="str">
            <v>B</v>
          </cell>
          <cell r="AF13">
            <v>6</v>
          </cell>
          <cell r="AG13">
            <v>18</v>
          </cell>
          <cell r="AH13">
            <v>28</v>
          </cell>
          <cell r="AI13">
            <v>18</v>
          </cell>
          <cell r="AJ13">
            <v>36</v>
          </cell>
          <cell r="AK13">
            <v>100</v>
          </cell>
          <cell r="AL13" t="str">
            <v>B+</v>
          </cell>
          <cell r="AM13">
            <v>18</v>
          </cell>
          <cell r="AN13">
            <v>23</v>
          </cell>
          <cell r="AO13">
            <v>18</v>
          </cell>
          <cell r="AP13">
            <v>52</v>
          </cell>
          <cell r="AQ13">
            <v>111</v>
          </cell>
          <cell r="AR13" t="str">
            <v>B+</v>
          </cell>
          <cell r="AS13">
            <v>20</v>
          </cell>
          <cell r="AT13">
            <v>23</v>
          </cell>
          <cell r="AU13">
            <v>19</v>
          </cell>
          <cell r="AV13">
            <v>38</v>
          </cell>
          <cell r="AW13">
            <v>21</v>
          </cell>
          <cell r="AX13">
            <v>121</v>
          </cell>
          <cell r="AY13" t="str">
            <v>B+</v>
          </cell>
          <cell r="AZ13">
            <v>6</v>
          </cell>
          <cell r="BA13">
            <v>20</v>
          </cell>
          <cell r="BB13">
            <v>16</v>
          </cell>
          <cell r="BC13">
            <v>21</v>
          </cell>
          <cell r="BD13">
            <v>57</v>
          </cell>
          <cell r="BE13" t="str">
            <v>B+</v>
          </cell>
          <cell r="BF13">
            <v>73</v>
          </cell>
          <cell r="BG13" t="str">
            <v>A</v>
          </cell>
          <cell r="BH13">
            <v>20</v>
          </cell>
          <cell r="BI13">
            <v>35</v>
          </cell>
          <cell r="BJ13">
            <v>12</v>
          </cell>
          <cell r="BK13">
            <v>67</v>
          </cell>
          <cell r="BL13" t="str">
            <v>A</v>
          </cell>
          <cell r="BM13">
            <v>6</v>
          </cell>
          <cell r="BN13">
            <v>101</v>
          </cell>
          <cell r="BO13">
            <v>107</v>
          </cell>
          <cell r="BP13">
            <v>98</v>
          </cell>
          <cell r="BQ13">
            <v>92</v>
          </cell>
          <cell r="BR13">
            <v>100</v>
          </cell>
          <cell r="BS13">
            <v>111</v>
          </cell>
          <cell r="BT13">
            <v>121</v>
          </cell>
          <cell r="BU13">
            <v>57</v>
          </cell>
          <cell r="BV13">
            <v>73</v>
          </cell>
          <cell r="BW13">
            <v>860</v>
          </cell>
          <cell r="BX13" t="str">
            <v>B+</v>
          </cell>
          <cell r="BY13" t="str">
            <v>piisi</v>
          </cell>
          <cell r="BZ13">
            <v>53.75</v>
          </cell>
        </row>
        <row r="14">
          <cell r="A14">
            <v>7</v>
          </cell>
          <cell r="B14" t="str">
            <v>Qik(r ci\ni#J  k#virJ niiWi#J</v>
          </cell>
          <cell r="C14" t="str">
            <v>bixi&amp;</v>
          </cell>
          <cell r="D14">
            <v>997</v>
          </cell>
          <cell r="E14" t="str">
            <v>14/10/1998</v>
          </cell>
          <cell r="F14">
            <v>221</v>
          </cell>
          <cell r="G14">
            <v>14</v>
          </cell>
          <cell r="H14">
            <v>14</v>
          </cell>
          <cell r="I14">
            <v>16</v>
          </cell>
          <cell r="J14">
            <v>37</v>
          </cell>
          <cell r="K14">
            <v>81</v>
          </cell>
          <cell r="L14" t="str">
            <v>B</v>
          </cell>
          <cell r="M14">
            <v>7</v>
          </cell>
          <cell r="N14">
            <v>12</v>
          </cell>
          <cell r="O14">
            <v>13</v>
          </cell>
          <cell r="P14">
            <v>14</v>
          </cell>
          <cell r="Q14">
            <v>35</v>
          </cell>
          <cell r="R14">
            <v>74</v>
          </cell>
          <cell r="S14" t="str">
            <v>B</v>
          </cell>
          <cell r="T14">
            <v>12</v>
          </cell>
          <cell r="U14">
            <v>27</v>
          </cell>
          <cell r="V14">
            <v>15</v>
          </cell>
          <cell r="W14">
            <v>34</v>
          </cell>
          <cell r="X14">
            <v>88</v>
          </cell>
          <cell r="Y14" t="str">
            <v>B</v>
          </cell>
          <cell r="Z14">
            <v>10</v>
          </cell>
          <cell r="AA14">
            <v>15</v>
          </cell>
          <cell r="AB14">
            <v>16</v>
          </cell>
          <cell r="AC14">
            <v>37</v>
          </cell>
          <cell r="AD14">
            <v>78</v>
          </cell>
          <cell r="AE14" t="str">
            <v>B</v>
          </cell>
          <cell r="AF14">
            <v>7</v>
          </cell>
          <cell r="AG14">
            <v>14</v>
          </cell>
          <cell r="AH14">
            <v>22</v>
          </cell>
          <cell r="AI14">
            <v>16</v>
          </cell>
          <cell r="AJ14">
            <v>35</v>
          </cell>
          <cell r="AK14">
            <v>87</v>
          </cell>
          <cell r="AL14" t="str">
            <v>B</v>
          </cell>
          <cell r="AM14">
            <v>14</v>
          </cell>
          <cell r="AN14">
            <v>15</v>
          </cell>
          <cell r="AO14">
            <v>17</v>
          </cell>
          <cell r="AP14">
            <v>45</v>
          </cell>
          <cell r="AQ14">
            <v>91</v>
          </cell>
          <cell r="AR14" t="str">
            <v>B</v>
          </cell>
          <cell r="AS14">
            <v>16</v>
          </cell>
          <cell r="AT14">
            <v>17</v>
          </cell>
          <cell r="AU14">
            <v>19</v>
          </cell>
          <cell r="AV14">
            <v>38</v>
          </cell>
          <cell r="AW14">
            <v>19</v>
          </cell>
          <cell r="AX14">
            <v>109</v>
          </cell>
          <cell r="AY14" t="str">
            <v>B+</v>
          </cell>
          <cell r="AZ14">
            <v>7</v>
          </cell>
          <cell r="BA14">
            <v>19</v>
          </cell>
          <cell r="BB14">
            <v>14</v>
          </cell>
          <cell r="BC14">
            <v>19</v>
          </cell>
          <cell r="BD14">
            <v>52</v>
          </cell>
          <cell r="BE14" t="str">
            <v>B+</v>
          </cell>
          <cell r="BF14">
            <v>68</v>
          </cell>
          <cell r="BG14" t="str">
            <v>A</v>
          </cell>
          <cell r="BH14">
            <v>19</v>
          </cell>
          <cell r="BI14">
            <v>35</v>
          </cell>
          <cell r="BJ14">
            <v>10</v>
          </cell>
          <cell r="BK14">
            <v>64</v>
          </cell>
          <cell r="BL14" t="str">
            <v>B+</v>
          </cell>
          <cell r="BM14">
            <v>7</v>
          </cell>
          <cell r="BN14">
            <v>81</v>
          </cell>
          <cell r="BO14">
            <v>74</v>
          </cell>
          <cell r="BP14">
            <v>88</v>
          </cell>
          <cell r="BQ14">
            <v>78</v>
          </cell>
          <cell r="BR14">
            <v>87</v>
          </cell>
          <cell r="BS14">
            <v>91</v>
          </cell>
          <cell r="BT14">
            <v>109</v>
          </cell>
          <cell r="BU14">
            <v>52</v>
          </cell>
          <cell r="BV14">
            <v>68</v>
          </cell>
          <cell r="BW14">
            <v>728</v>
          </cell>
          <cell r="BX14" t="str">
            <v>B</v>
          </cell>
          <cell r="BY14" t="str">
            <v>piisi</v>
          </cell>
          <cell r="BZ14">
            <v>45.5</v>
          </cell>
        </row>
        <row r="15">
          <cell r="A15">
            <v>8</v>
          </cell>
          <cell r="B15" t="str">
            <v>Qik(r aSi(kk#miir rimiiJ lixmiNiJ</v>
          </cell>
          <cell r="C15" t="str">
            <v>bixi&amp;</v>
          </cell>
          <cell r="D15">
            <v>1012</v>
          </cell>
          <cell r="E15">
            <v>36166</v>
          </cell>
          <cell r="F15">
            <v>229</v>
          </cell>
          <cell r="G15">
            <v>17</v>
          </cell>
          <cell r="H15">
            <v>25</v>
          </cell>
          <cell r="I15">
            <v>19</v>
          </cell>
          <cell r="J15">
            <v>45</v>
          </cell>
          <cell r="K15">
            <v>106</v>
          </cell>
          <cell r="L15" t="str">
            <v>B+</v>
          </cell>
          <cell r="M15">
            <v>8</v>
          </cell>
          <cell r="N15">
            <v>16</v>
          </cell>
          <cell r="O15">
            <v>20</v>
          </cell>
          <cell r="P15">
            <v>18</v>
          </cell>
          <cell r="Q15">
            <v>58</v>
          </cell>
          <cell r="R15">
            <v>112</v>
          </cell>
          <cell r="S15" t="str">
            <v>B+</v>
          </cell>
          <cell r="T15">
            <v>17</v>
          </cell>
          <cell r="U15">
            <v>26</v>
          </cell>
          <cell r="V15">
            <v>18</v>
          </cell>
          <cell r="W15">
            <v>37</v>
          </cell>
          <cell r="X15">
            <v>98</v>
          </cell>
          <cell r="Y15" t="str">
            <v>B</v>
          </cell>
          <cell r="Z15">
            <v>15</v>
          </cell>
          <cell r="AA15">
            <v>20</v>
          </cell>
          <cell r="AB15">
            <v>19</v>
          </cell>
          <cell r="AC15">
            <v>37</v>
          </cell>
          <cell r="AD15">
            <v>91</v>
          </cell>
          <cell r="AE15" t="str">
            <v>B</v>
          </cell>
          <cell r="AF15">
            <v>8</v>
          </cell>
          <cell r="AG15">
            <v>17</v>
          </cell>
          <cell r="AH15">
            <v>25</v>
          </cell>
          <cell r="AI15">
            <v>19</v>
          </cell>
          <cell r="AJ15">
            <v>44</v>
          </cell>
          <cell r="AK15">
            <v>105</v>
          </cell>
          <cell r="AL15" t="str">
            <v>B+</v>
          </cell>
          <cell r="AM15">
            <v>17</v>
          </cell>
          <cell r="AN15">
            <v>18</v>
          </cell>
          <cell r="AO15">
            <v>20</v>
          </cell>
          <cell r="AP15">
            <v>56</v>
          </cell>
          <cell r="AQ15">
            <v>111</v>
          </cell>
          <cell r="AR15" t="str">
            <v>B+</v>
          </cell>
          <cell r="AS15">
            <v>17</v>
          </cell>
          <cell r="AT15">
            <v>24</v>
          </cell>
          <cell r="AU15">
            <v>20</v>
          </cell>
          <cell r="AV15">
            <v>45</v>
          </cell>
          <cell r="AW15">
            <v>22</v>
          </cell>
          <cell r="AX15">
            <v>128</v>
          </cell>
          <cell r="AY15" t="str">
            <v>B+</v>
          </cell>
          <cell r="AZ15">
            <v>8</v>
          </cell>
          <cell r="BA15">
            <v>20</v>
          </cell>
          <cell r="BB15">
            <v>16</v>
          </cell>
          <cell r="BC15">
            <v>23</v>
          </cell>
          <cell r="BD15">
            <v>59</v>
          </cell>
          <cell r="BE15" t="str">
            <v>B+</v>
          </cell>
          <cell r="BF15">
            <v>79</v>
          </cell>
          <cell r="BG15" t="str">
            <v>A</v>
          </cell>
          <cell r="BH15">
            <v>20</v>
          </cell>
          <cell r="BI15">
            <v>42</v>
          </cell>
          <cell r="BJ15">
            <v>15</v>
          </cell>
          <cell r="BK15">
            <v>77</v>
          </cell>
          <cell r="BL15" t="str">
            <v>A</v>
          </cell>
          <cell r="BM15">
            <v>8</v>
          </cell>
          <cell r="BN15">
            <v>106</v>
          </cell>
          <cell r="BO15">
            <v>112</v>
          </cell>
          <cell r="BP15">
            <v>98</v>
          </cell>
          <cell r="BQ15">
            <v>91</v>
          </cell>
          <cell r="BR15">
            <v>105</v>
          </cell>
          <cell r="BS15">
            <v>111</v>
          </cell>
          <cell r="BT15">
            <v>128</v>
          </cell>
          <cell r="BU15">
            <v>59</v>
          </cell>
          <cell r="BV15">
            <v>79</v>
          </cell>
          <cell r="BW15">
            <v>889</v>
          </cell>
          <cell r="BX15" t="str">
            <v>B+</v>
          </cell>
          <cell r="BY15" t="str">
            <v>piisi</v>
          </cell>
          <cell r="BZ15">
            <v>55.56</v>
          </cell>
        </row>
        <row r="16">
          <cell r="A16">
            <v>9</v>
          </cell>
          <cell r="B16" t="str">
            <v>rimiini#j *pi~ti\Sik#miir dyiirimiBiiE bici#BiiE</v>
          </cell>
          <cell r="C16" t="str">
            <v>bixi&amp;</v>
          </cell>
          <cell r="D16">
            <v>972</v>
          </cell>
          <cell r="E16" t="str">
            <v>29/7/1998</v>
          </cell>
          <cell r="F16">
            <v>231</v>
          </cell>
          <cell r="G16">
            <v>15</v>
          </cell>
          <cell r="H16">
            <v>21</v>
          </cell>
          <cell r="I16">
            <v>16</v>
          </cell>
          <cell r="J16">
            <v>38</v>
          </cell>
          <cell r="K16">
            <v>90</v>
          </cell>
          <cell r="L16" t="str">
            <v>B</v>
          </cell>
          <cell r="M16">
            <v>9</v>
          </cell>
          <cell r="N16">
            <v>14</v>
          </cell>
          <cell r="O16">
            <v>19</v>
          </cell>
          <cell r="P16">
            <v>16</v>
          </cell>
          <cell r="Q16">
            <v>41</v>
          </cell>
          <cell r="R16">
            <v>90</v>
          </cell>
          <cell r="S16" t="str">
            <v>B</v>
          </cell>
          <cell r="T16">
            <v>14</v>
          </cell>
          <cell r="U16">
            <v>24</v>
          </cell>
          <cell r="V16">
            <v>16</v>
          </cell>
          <cell r="W16">
            <v>37</v>
          </cell>
          <cell r="X16">
            <v>91</v>
          </cell>
          <cell r="Y16" t="str">
            <v>B</v>
          </cell>
          <cell r="Z16">
            <v>13</v>
          </cell>
          <cell r="AA16">
            <v>24</v>
          </cell>
          <cell r="AB16">
            <v>17</v>
          </cell>
          <cell r="AC16">
            <v>37</v>
          </cell>
          <cell r="AD16">
            <v>91</v>
          </cell>
          <cell r="AE16" t="str">
            <v>B</v>
          </cell>
          <cell r="AF16">
            <v>9</v>
          </cell>
          <cell r="AG16">
            <v>15</v>
          </cell>
          <cell r="AH16">
            <v>24</v>
          </cell>
          <cell r="AI16">
            <v>17</v>
          </cell>
          <cell r="AJ16">
            <v>41</v>
          </cell>
          <cell r="AK16">
            <v>97</v>
          </cell>
          <cell r="AL16" t="str">
            <v>B</v>
          </cell>
          <cell r="AM16">
            <v>15</v>
          </cell>
          <cell r="AN16">
            <v>20</v>
          </cell>
          <cell r="AO16">
            <v>18</v>
          </cell>
          <cell r="AP16">
            <v>47</v>
          </cell>
          <cell r="AQ16">
            <v>100</v>
          </cell>
          <cell r="AR16" t="str">
            <v>B+</v>
          </cell>
          <cell r="AS16">
            <v>17</v>
          </cell>
          <cell r="AT16">
            <v>22</v>
          </cell>
          <cell r="AU16">
            <v>18</v>
          </cell>
          <cell r="AV16">
            <v>35</v>
          </cell>
          <cell r="AW16">
            <v>26</v>
          </cell>
          <cell r="AX16">
            <v>118</v>
          </cell>
          <cell r="AY16" t="str">
            <v>B+</v>
          </cell>
          <cell r="AZ16">
            <v>9</v>
          </cell>
          <cell r="BA16">
            <v>19</v>
          </cell>
          <cell r="BB16">
            <v>14</v>
          </cell>
          <cell r="BC16">
            <v>17</v>
          </cell>
          <cell r="BD16">
            <v>50</v>
          </cell>
          <cell r="BE16" t="str">
            <v>B+</v>
          </cell>
          <cell r="BF16">
            <v>72</v>
          </cell>
          <cell r="BG16" t="str">
            <v>A</v>
          </cell>
          <cell r="BH16">
            <v>18</v>
          </cell>
          <cell r="BI16">
            <v>33</v>
          </cell>
          <cell r="BJ16">
            <v>10</v>
          </cell>
          <cell r="BK16">
            <v>61</v>
          </cell>
          <cell r="BL16" t="str">
            <v>B+</v>
          </cell>
          <cell r="BM16">
            <v>9</v>
          </cell>
          <cell r="BN16">
            <v>90</v>
          </cell>
          <cell r="BO16">
            <v>90</v>
          </cell>
          <cell r="BP16">
            <v>91</v>
          </cell>
          <cell r="BQ16">
            <v>91</v>
          </cell>
          <cell r="BR16">
            <v>97</v>
          </cell>
          <cell r="BS16">
            <v>100</v>
          </cell>
          <cell r="BT16">
            <v>118</v>
          </cell>
          <cell r="BU16">
            <v>50</v>
          </cell>
          <cell r="BV16">
            <v>72</v>
          </cell>
          <cell r="BW16">
            <v>799</v>
          </cell>
          <cell r="BX16" t="str">
            <v>B</v>
          </cell>
          <cell r="BY16" t="str">
            <v>piisi</v>
          </cell>
          <cell r="BZ16">
            <v>49.94</v>
          </cell>
        </row>
        <row r="17">
          <cell r="A17">
            <v>10</v>
          </cell>
          <cell r="B17" t="str">
            <v>riviL *kSinik#miir hrgi(*viodBiiE niiWiiBiie</v>
          </cell>
          <cell r="C17" t="str">
            <v>bixi&amp;</v>
          </cell>
          <cell r="D17">
            <v>1072</v>
          </cell>
          <cell r="E17" t="str">
            <v>14/3/1998</v>
          </cell>
          <cell r="F17">
            <v>231</v>
          </cell>
          <cell r="G17">
            <v>17</v>
          </cell>
          <cell r="H17">
            <v>20</v>
          </cell>
          <cell r="I17">
            <v>19</v>
          </cell>
          <cell r="J17">
            <v>37</v>
          </cell>
          <cell r="K17">
            <v>93</v>
          </cell>
          <cell r="L17" t="str">
            <v>B</v>
          </cell>
          <cell r="M17">
            <v>10</v>
          </cell>
          <cell r="N17">
            <v>16</v>
          </cell>
          <cell r="O17">
            <v>18</v>
          </cell>
          <cell r="P17">
            <v>18</v>
          </cell>
          <cell r="Q17">
            <v>35</v>
          </cell>
          <cell r="R17">
            <v>87</v>
          </cell>
          <cell r="S17" t="str">
            <v>B</v>
          </cell>
          <cell r="T17">
            <v>16</v>
          </cell>
          <cell r="U17">
            <v>20</v>
          </cell>
          <cell r="V17">
            <v>17</v>
          </cell>
          <cell r="W17">
            <v>35</v>
          </cell>
          <cell r="X17">
            <v>88</v>
          </cell>
          <cell r="Y17" t="str">
            <v>B</v>
          </cell>
          <cell r="Z17">
            <v>15</v>
          </cell>
          <cell r="AA17">
            <v>19</v>
          </cell>
          <cell r="AB17">
            <v>19</v>
          </cell>
          <cell r="AC17">
            <v>39</v>
          </cell>
          <cell r="AD17">
            <v>92</v>
          </cell>
          <cell r="AE17" t="str">
            <v>B</v>
          </cell>
          <cell r="AF17">
            <v>10</v>
          </cell>
          <cell r="AG17">
            <v>17</v>
          </cell>
          <cell r="AH17">
            <v>24</v>
          </cell>
          <cell r="AI17">
            <v>18</v>
          </cell>
          <cell r="AJ17">
            <v>40</v>
          </cell>
          <cell r="AK17">
            <v>99</v>
          </cell>
          <cell r="AL17" t="str">
            <v>B</v>
          </cell>
          <cell r="AM17">
            <v>17</v>
          </cell>
          <cell r="AN17">
            <v>20</v>
          </cell>
          <cell r="AO17">
            <v>20</v>
          </cell>
          <cell r="AP17">
            <v>46</v>
          </cell>
          <cell r="AQ17">
            <v>103</v>
          </cell>
          <cell r="AR17" t="str">
            <v>B+</v>
          </cell>
          <cell r="AS17">
            <v>20</v>
          </cell>
          <cell r="AT17">
            <v>21</v>
          </cell>
          <cell r="AU17">
            <v>19</v>
          </cell>
          <cell r="AV17">
            <v>37</v>
          </cell>
          <cell r="AW17">
            <v>25</v>
          </cell>
          <cell r="AX17">
            <v>122</v>
          </cell>
          <cell r="AY17" t="str">
            <v>B+</v>
          </cell>
          <cell r="AZ17">
            <v>10</v>
          </cell>
          <cell r="BA17">
            <v>21</v>
          </cell>
          <cell r="BB17">
            <v>15</v>
          </cell>
          <cell r="BC17">
            <v>19</v>
          </cell>
          <cell r="BD17">
            <v>55</v>
          </cell>
          <cell r="BE17" t="str">
            <v>B+</v>
          </cell>
          <cell r="BF17">
            <v>59</v>
          </cell>
          <cell r="BG17" t="str">
            <v>B+</v>
          </cell>
          <cell r="BH17">
            <v>20</v>
          </cell>
          <cell r="BI17">
            <v>36</v>
          </cell>
          <cell r="BJ17">
            <v>13</v>
          </cell>
          <cell r="BK17">
            <v>69</v>
          </cell>
          <cell r="BL17" t="str">
            <v>A</v>
          </cell>
          <cell r="BM17">
            <v>10</v>
          </cell>
          <cell r="BN17">
            <v>93</v>
          </cell>
          <cell r="BO17">
            <v>87</v>
          </cell>
          <cell r="BP17">
            <v>88</v>
          </cell>
          <cell r="BQ17">
            <v>92</v>
          </cell>
          <cell r="BR17">
            <v>99</v>
          </cell>
          <cell r="BS17">
            <v>103</v>
          </cell>
          <cell r="BT17">
            <v>122</v>
          </cell>
          <cell r="BU17">
            <v>55</v>
          </cell>
          <cell r="BV17">
            <v>59</v>
          </cell>
          <cell r="BW17">
            <v>798</v>
          </cell>
          <cell r="BX17" t="str">
            <v>B</v>
          </cell>
          <cell r="BY17" t="str">
            <v>piisi</v>
          </cell>
          <cell r="BZ17">
            <v>49.88</v>
          </cell>
        </row>
        <row r="18">
          <cell r="A18">
            <v>11</v>
          </cell>
          <cell r="B18" t="str">
            <v>drbiir amirsiogi biibi#J pi~hliidsiogi</v>
          </cell>
          <cell r="C18" t="str">
            <v>anyi</v>
          </cell>
          <cell r="D18">
            <v>1113</v>
          </cell>
          <cell r="E18">
            <v>34860</v>
          </cell>
          <cell r="F18">
            <v>232</v>
          </cell>
          <cell r="G18">
            <v>16</v>
          </cell>
          <cell r="H18">
            <v>20</v>
          </cell>
          <cell r="I18">
            <v>18</v>
          </cell>
          <cell r="J18">
            <v>60</v>
          </cell>
          <cell r="K18">
            <v>114</v>
          </cell>
          <cell r="L18" t="str">
            <v>B+</v>
          </cell>
          <cell r="M18">
            <v>11</v>
          </cell>
          <cell r="N18">
            <v>15</v>
          </cell>
          <cell r="O18">
            <v>20</v>
          </cell>
          <cell r="P18">
            <v>17</v>
          </cell>
          <cell r="Q18">
            <v>48</v>
          </cell>
          <cell r="R18">
            <v>100</v>
          </cell>
          <cell r="S18" t="str">
            <v>B+</v>
          </cell>
          <cell r="T18">
            <v>15</v>
          </cell>
          <cell r="U18">
            <v>20</v>
          </cell>
          <cell r="V18">
            <v>16</v>
          </cell>
          <cell r="W18">
            <v>34</v>
          </cell>
          <cell r="X18">
            <v>85</v>
          </cell>
          <cell r="Y18" t="str">
            <v>B</v>
          </cell>
          <cell r="Z18">
            <v>14</v>
          </cell>
          <cell r="AA18">
            <v>19</v>
          </cell>
          <cell r="AB18">
            <v>19</v>
          </cell>
          <cell r="AC18">
            <v>43</v>
          </cell>
          <cell r="AD18">
            <v>95</v>
          </cell>
          <cell r="AE18" t="str">
            <v>B</v>
          </cell>
          <cell r="AF18">
            <v>11</v>
          </cell>
          <cell r="AG18">
            <v>16</v>
          </cell>
          <cell r="AH18">
            <v>29</v>
          </cell>
          <cell r="AI18">
            <v>17</v>
          </cell>
          <cell r="AJ18">
            <v>42</v>
          </cell>
          <cell r="AK18">
            <v>104</v>
          </cell>
          <cell r="AL18" t="str">
            <v>B+</v>
          </cell>
          <cell r="AM18">
            <v>17</v>
          </cell>
          <cell r="AN18">
            <v>19</v>
          </cell>
          <cell r="AO18">
            <v>20</v>
          </cell>
          <cell r="AP18">
            <v>45</v>
          </cell>
          <cell r="AQ18">
            <v>101</v>
          </cell>
          <cell r="AR18" t="str">
            <v>B+</v>
          </cell>
          <cell r="AS18">
            <v>17</v>
          </cell>
          <cell r="AT18">
            <v>17</v>
          </cell>
          <cell r="AU18">
            <v>19</v>
          </cell>
          <cell r="AV18">
            <v>37</v>
          </cell>
          <cell r="AW18">
            <v>28</v>
          </cell>
          <cell r="AX18">
            <v>118</v>
          </cell>
          <cell r="AY18" t="str">
            <v>B+</v>
          </cell>
          <cell r="AZ18">
            <v>11</v>
          </cell>
          <cell r="BA18">
            <v>21</v>
          </cell>
          <cell r="BB18">
            <v>14</v>
          </cell>
          <cell r="BC18">
            <v>20</v>
          </cell>
          <cell r="BD18">
            <v>55</v>
          </cell>
          <cell r="BE18" t="str">
            <v>B+</v>
          </cell>
          <cell r="BF18">
            <v>69</v>
          </cell>
          <cell r="BG18" t="str">
            <v>A</v>
          </cell>
          <cell r="BH18">
            <v>19</v>
          </cell>
          <cell r="BI18">
            <v>35</v>
          </cell>
          <cell r="BJ18">
            <v>11</v>
          </cell>
          <cell r="BK18">
            <v>65</v>
          </cell>
          <cell r="BL18" t="str">
            <v>A</v>
          </cell>
          <cell r="BM18">
            <v>11</v>
          </cell>
          <cell r="BN18">
            <v>114</v>
          </cell>
          <cell r="BO18">
            <v>100</v>
          </cell>
          <cell r="BP18">
            <v>85</v>
          </cell>
          <cell r="BQ18">
            <v>95</v>
          </cell>
          <cell r="BR18">
            <v>104</v>
          </cell>
          <cell r="BS18">
            <v>101</v>
          </cell>
          <cell r="BT18">
            <v>118</v>
          </cell>
          <cell r="BU18">
            <v>55</v>
          </cell>
          <cell r="BV18">
            <v>69</v>
          </cell>
          <cell r="BW18">
            <v>841</v>
          </cell>
          <cell r="BX18" t="str">
            <v>B+</v>
          </cell>
          <cell r="BY18" t="str">
            <v>piisi</v>
          </cell>
          <cell r="BZ18">
            <v>52.56</v>
          </cell>
        </row>
        <row r="19">
          <cell r="A19">
            <v>12</v>
          </cell>
          <cell r="B19" t="str">
            <v>piT\li pivinik#miir DihyiiBiie</v>
          </cell>
          <cell r="C19" t="str">
            <v>anyi</v>
          </cell>
          <cell r="D19">
            <v>1177</v>
          </cell>
          <cell r="E19">
            <v>36255</v>
          </cell>
          <cell r="F19">
            <v>227</v>
          </cell>
          <cell r="G19">
            <v>19</v>
          </cell>
          <cell r="H19">
            <v>12</v>
          </cell>
          <cell r="I19">
            <v>20</v>
          </cell>
          <cell r="J19">
            <v>62</v>
          </cell>
          <cell r="K19">
            <v>113</v>
          </cell>
          <cell r="L19" t="str">
            <v>B+</v>
          </cell>
          <cell r="M19">
            <v>12</v>
          </cell>
          <cell r="N19">
            <v>19</v>
          </cell>
          <cell r="O19">
            <v>9</v>
          </cell>
          <cell r="P19">
            <v>20</v>
          </cell>
          <cell r="Q19">
            <v>57</v>
          </cell>
          <cell r="R19">
            <v>105</v>
          </cell>
          <cell r="S19" t="str">
            <v>B+</v>
          </cell>
          <cell r="T19">
            <v>17</v>
          </cell>
          <cell r="U19">
            <v>19</v>
          </cell>
          <cell r="V19">
            <v>19</v>
          </cell>
          <cell r="W19">
            <v>39</v>
          </cell>
          <cell r="X19">
            <v>94</v>
          </cell>
          <cell r="Y19" t="str">
            <v>B</v>
          </cell>
          <cell r="Z19">
            <v>18</v>
          </cell>
          <cell r="AA19">
            <v>17</v>
          </cell>
          <cell r="AB19">
            <v>20</v>
          </cell>
          <cell r="AC19">
            <v>35</v>
          </cell>
          <cell r="AD19">
            <v>90</v>
          </cell>
          <cell r="AE19" t="str">
            <v>B</v>
          </cell>
          <cell r="AF19">
            <v>12</v>
          </cell>
          <cell r="AG19">
            <v>18</v>
          </cell>
          <cell r="AH19">
            <v>23</v>
          </cell>
          <cell r="AI19">
            <v>20</v>
          </cell>
          <cell r="AJ19">
            <v>43</v>
          </cell>
          <cell r="AK19">
            <v>104</v>
          </cell>
          <cell r="AL19" t="str">
            <v>B+</v>
          </cell>
          <cell r="AM19">
            <v>19</v>
          </cell>
          <cell r="AN19">
            <v>18</v>
          </cell>
          <cell r="AO19">
            <v>22</v>
          </cell>
          <cell r="AP19">
            <v>62</v>
          </cell>
          <cell r="AQ19">
            <v>121</v>
          </cell>
          <cell r="AR19" t="str">
            <v>B+</v>
          </cell>
          <cell r="AS19">
            <v>19</v>
          </cell>
          <cell r="AT19">
            <v>18</v>
          </cell>
          <cell r="AU19">
            <v>20</v>
          </cell>
          <cell r="AV19">
            <v>40</v>
          </cell>
          <cell r="AW19">
            <v>24</v>
          </cell>
          <cell r="AX19">
            <v>121</v>
          </cell>
          <cell r="AY19" t="str">
            <v>B+</v>
          </cell>
          <cell r="AZ19">
            <v>12</v>
          </cell>
          <cell r="BA19">
            <v>20</v>
          </cell>
          <cell r="BB19">
            <v>16</v>
          </cell>
          <cell r="BC19">
            <v>19</v>
          </cell>
          <cell r="BD19">
            <v>55</v>
          </cell>
          <cell r="BE19" t="str">
            <v>B+</v>
          </cell>
          <cell r="BF19">
            <v>81</v>
          </cell>
          <cell r="BG19" t="str">
            <v>A+</v>
          </cell>
          <cell r="BH19">
            <v>21</v>
          </cell>
          <cell r="BI19">
            <v>38</v>
          </cell>
          <cell r="BJ19">
            <v>17</v>
          </cell>
          <cell r="BK19">
            <v>76</v>
          </cell>
          <cell r="BL19" t="str">
            <v>A</v>
          </cell>
          <cell r="BM19">
            <v>12</v>
          </cell>
          <cell r="BN19">
            <v>113</v>
          </cell>
          <cell r="BO19">
            <v>105</v>
          </cell>
          <cell r="BP19">
            <v>94</v>
          </cell>
          <cell r="BQ19">
            <v>90</v>
          </cell>
          <cell r="BR19">
            <v>104</v>
          </cell>
          <cell r="BS19">
            <v>121</v>
          </cell>
          <cell r="BT19">
            <v>121</v>
          </cell>
          <cell r="BU19">
            <v>55</v>
          </cell>
          <cell r="BV19">
            <v>81</v>
          </cell>
          <cell r="BW19">
            <v>884</v>
          </cell>
          <cell r="BX19" t="str">
            <v>B+</v>
          </cell>
          <cell r="BY19" t="str">
            <v>piisi</v>
          </cell>
          <cell r="BZ19">
            <v>55.25</v>
          </cell>
        </row>
        <row r="20">
          <cell r="A20">
            <v>13</v>
          </cell>
          <cell r="B20" t="str">
            <v>piT\li sIk\tik#miir jy(SiBiie</v>
          </cell>
          <cell r="C20" t="str">
            <v>anyi</v>
          </cell>
          <cell r="D20">
            <v>1178</v>
          </cell>
          <cell r="E20">
            <v>36111</v>
          </cell>
          <cell r="F20">
            <v>218</v>
          </cell>
          <cell r="G20">
            <v>19</v>
          </cell>
          <cell r="H20">
            <v>12</v>
          </cell>
          <cell r="I20">
            <v>20</v>
          </cell>
          <cell r="J20">
            <v>54</v>
          </cell>
          <cell r="K20">
            <v>105</v>
          </cell>
          <cell r="L20" t="str">
            <v>B+</v>
          </cell>
          <cell r="M20">
            <v>13</v>
          </cell>
          <cell r="N20">
            <v>19</v>
          </cell>
          <cell r="O20">
            <v>13</v>
          </cell>
          <cell r="P20">
            <v>20</v>
          </cell>
          <cell r="Q20">
            <v>44</v>
          </cell>
          <cell r="R20">
            <v>96</v>
          </cell>
          <cell r="S20" t="str">
            <v>B</v>
          </cell>
          <cell r="T20">
            <v>18</v>
          </cell>
          <cell r="U20">
            <v>10</v>
          </cell>
          <cell r="V20">
            <v>20</v>
          </cell>
          <cell r="W20">
            <v>46</v>
          </cell>
          <cell r="X20">
            <v>94</v>
          </cell>
          <cell r="Y20" t="str">
            <v>B</v>
          </cell>
          <cell r="Z20">
            <v>18</v>
          </cell>
          <cell r="AA20">
            <v>5</v>
          </cell>
          <cell r="AB20">
            <v>21</v>
          </cell>
          <cell r="AC20">
            <v>46</v>
          </cell>
          <cell r="AD20">
            <v>90</v>
          </cell>
          <cell r="AE20" t="str">
            <v>B</v>
          </cell>
          <cell r="AF20">
            <v>13</v>
          </cell>
          <cell r="AG20">
            <v>19</v>
          </cell>
          <cell r="AH20">
            <v>7</v>
          </cell>
          <cell r="AI20">
            <v>21</v>
          </cell>
          <cell r="AJ20">
            <v>44</v>
          </cell>
          <cell r="AK20">
            <v>91</v>
          </cell>
          <cell r="AL20" t="str">
            <v>B</v>
          </cell>
          <cell r="AM20">
            <v>21</v>
          </cell>
          <cell r="AN20">
            <v>19</v>
          </cell>
          <cell r="AO20">
            <v>23</v>
          </cell>
          <cell r="AP20">
            <v>55</v>
          </cell>
          <cell r="AQ20">
            <v>118</v>
          </cell>
          <cell r="AR20" t="str">
            <v>B+</v>
          </cell>
          <cell r="AS20">
            <v>20</v>
          </cell>
          <cell r="AT20">
            <v>19</v>
          </cell>
          <cell r="AU20">
            <v>20</v>
          </cell>
          <cell r="AV20">
            <v>40</v>
          </cell>
          <cell r="AW20">
            <v>24</v>
          </cell>
          <cell r="AX20">
            <v>123</v>
          </cell>
          <cell r="AY20" t="str">
            <v>B+</v>
          </cell>
          <cell r="AZ20">
            <v>13</v>
          </cell>
          <cell r="BA20">
            <v>21</v>
          </cell>
          <cell r="BB20">
            <v>17</v>
          </cell>
          <cell r="BC20">
            <v>17</v>
          </cell>
          <cell r="BD20">
            <v>55</v>
          </cell>
          <cell r="BE20" t="str">
            <v>B+</v>
          </cell>
          <cell r="BF20">
            <v>86</v>
          </cell>
          <cell r="BG20" t="str">
            <v>A+</v>
          </cell>
          <cell r="BH20">
            <v>22</v>
          </cell>
          <cell r="BI20">
            <v>38</v>
          </cell>
          <cell r="BJ20">
            <v>15</v>
          </cell>
          <cell r="BK20">
            <v>75</v>
          </cell>
          <cell r="BL20" t="str">
            <v>A</v>
          </cell>
          <cell r="BM20">
            <v>13</v>
          </cell>
          <cell r="BN20">
            <v>105</v>
          </cell>
          <cell r="BO20">
            <v>96</v>
          </cell>
          <cell r="BP20">
            <v>94</v>
          </cell>
          <cell r="BQ20">
            <v>90</v>
          </cell>
          <cell r="BR20">
            <v>91</v>
          </cell>
          <cell r="BS20">
            <v>118</v>
          </cell>
          <cell r="BT20">
            <v>123</v>
          </cell>
          <cell r="BU20">
            <v>55</v>
          </cell>
          <cell r="BV20">
            <v>86</v>
          </cell>
          <cell r="BW20">
            <v>858</v>
          </cell>
          <cell r="BX20" t="str">
            <v>B+</v>
          </cell>
          <cell r="BY20" t="str">
            <v>piisi</v>
          </cell>
          <cell r="BZ20">
            <v>53.63</v>
          </cell>
        </row>
        <row r="21">
          <cell r="A21">
            <v>14</v>
          </cell>
          <cell r="B21" t="str">
            <v>Qik(r kijlibi\ni  pi(piTJ SiokrJ</v>
          </cell>
          <cell r="C21" t="str">
            <v>bixi&amp;</v>
          </cell>
          <cell r="D21">
            <v>936</v>
          </cell>
          <cell r="E21" t="str">
            <v>18/6/1997</v>
          </cell>
          <cell r="F21">
            <v>221</v>
          </cell>
          <cell r="G21">
            <v>13</v>
          </cell>
          <cell r="H21">
            <v>17</v>
          </cell>
          <cell r="I21">
            <v>15</v>
          </cell>
          <cell r="J21">
            <v>51</v>
          </cell>
          <cell r="K21">
            <v>96</v>
          </cell>
          <cell r="L21" t="str">
            <v>B</v>
          </cell>
          <cell r="M21">
            <v>14</v>
          </cell>
          <cell r="N21">
            <v>12</v>
          </cell>
          <cell r="O21">
            <v>17</v>
          </cell>
          <cell r="P21">
            <v>14</v>
          </cell>
          <cell r="Q21">
            <v>45</v>
          </cell>
          <cell r="R21">
            <v>88</v>
          </cell>
          <cell r="S21" t="str">
            <v>B</v>
          </cell>
          <cell r="T21">
            <v>11</v>
          </cell>
          <cell r="U21">
            <v>24</v>
          </cell>
          <cell r="V21">
            <v>15</v>
          </cell>
          <cell r="W21">
            <v>43</v>
          </cell>
          <cell r="X21">
            <v>93</v>
          </cell>
          <cell r="Y21" t="str">
            <v>B</v>
          </cell>
          <cell r="Z21">
            <v>10</v>
          </cell>
          <cell r="AA21">
            <v>18</v>
          </cell>
          <cell r="AB21">
            <v>16</v>
          </cell>
          <cell r="AC21">
            <v>46</v>
          </cell>
          <cell r="AD21">
            <v>90</v>
          </cell>
          <cell r="AE21" t="str">
            <v>B</v>
          </cell>
          <cell r="AF21">
            <v>14</v>
          </cell>
          <cell r="AG21">
            <v>13</v>
          </cell>
          <cell r="AH21">
            <v>20</v>
          </cell>
          <cell r="AI21">
            <v>17</v>
          </cell>
          <cell r="AJ21">
            <v>38</v>
          </cell>
          <cell r="AK21">
            <v>88</v>
          </cell>
          <cell r="AL21" t="str">
            <v>B</v>
          </cell>
          <cell r="AM21">
            <v>14</v>
          </cell>
          <cell r="AN21">
            <v>18</v>
          </cell>
          <cell r="AO21">
            <v>17</v>
          </cell>
          <cell r="AP21">
            <v>45</v>
          </cell>
          <cell r="AQ21">
            <v>94</v>
          </cell>
          <cell r="AR21" t="str">
            <v>B</v>
          </cell>
          <cell r="AS21">
            <v>15</v>
          </cell>
          <cell r="AT21">
            <v>19</v>
          </cell>
          <cell r="AU21">
            <v>17</v>
          </cell>
          <cell r="AV21">
            <v>36</v>
          </cell>
          <cell r="AW21">
            <v>18</v>
          </cell>
          <cell r="AX21">
            <v>105</v>
          </cell>
          <cell r="AY21" t="str">
            <v>B+</v>
          </cell>
          <cell r="AZ21">
            <v>14</v>
          </cell>
          <cell r="BA21">
            <v>23</v>
          </cell>
          <cell r="BB21">
            <v>14</v>
          </cell>
          <cell r="BC21">
            <v>21</v>
          </cell>
          <cell r="BD21">
            <v>58</v>
          </cell>
          <cell r="BE21" t="str">
            <v>B+</v>
          </cell>
          <cell r="BF21">
            <v>59</v>
          </cell>
          <cell r="BG21" t="str">
            <v>B+</v>
          </cell>
          <cell r="BH21">
            <v>18</v>
          </cell>
          <cell r="BI21">
            <v>35</v>
          </cell>
          <cell r="BJ21">
            <v>15</v>
          </cell>
          <cell r="BK21">
            <v>68</v>
          </cell>
          <cell r="BL21" t="str">
            <v>A</v>
          </cell>
          <cell r="BM21">
            <v>14</v>
          </cell>
          <cell r="BN21">
            <v>96</v>
          </cell>
          <cell r="BO21">
            <v>88</v>
          </cell>
          <cell r="BP21">
            <v>93</v>
          </cell>
          <cell r="BQ21">
            <v>90</v>
          </cell>
          <cell r="BR21">
            <v>88</v>
          </cell>
          <cell r="BS21">
            <v>94</v>
          </cell>
          <cell r="BT21">
            <v>105</v>
          </cell>
          <cell r="BU21">
            <v>58</v>
          </cell>
          <cell r="BV21">
            <v>59</v>
          </cell>
          <cell r="BW21">
            <v>771</v>
          </cell>
          <cell r="BX21" t="str">
            <v>B</v>
          </cell>
          <cell r="BY21" t="str">
            <v>piisi</v>
          </cell>
          <cell r="BZ21">
            <v>48.19</v>
          </cell>
        </row>
        <row r="22">
          <cell r="A22">
            <v>15</v>
          </cell>
          <cell r="B22" t="str">
            <v>Biogi&amp; *ni*miMiibi\ni mini#BiiE mi\liiBiiE</v>
          </cell>
          <cell r="C22" t="str">
            <v>aji</v>
          </cell>
          <cell r="D22">
            <v>980</v>
          </cell>
          <cell r="E22" t="str">
            <v>23/1/1998</v>
          </cell>
          <cell r="F22">
            <v>226</v>
          </cell>
          <cell r="G22">
            <v>19</v>
          </cell>
          <cell r="H22">
            <v>31</v>
          </cell>
          <cell r="I22">
            <v>20</v>
          </cell>
          <cell r="J22">
            <v>77</v>
          </cell>
          <cell r="K22">
            <v>147</v>
          </cell>
          <cell r="L22" t="str">
            <v>A</v>
          </cell>
          <cell r="M22">
            <v>15</v>
          </cell>
          <cell r="N22">
            <v>17</v>
          </cell>
          <cell r="O22">
            <v>21</v>
          </cell>
          <cell r="P22">
            <v>19</v>
          </cell>
          <cell r="Q22">
            <v>57</v>
          </cell>
          <cell r="R22">
            <v>114</v>
          </cell>
          <cell r="S22" t="str">
            <v>B+</v>
          </cell>
          <cell r="T22">
            <v>18</v>
          </cell>
          <cell r="U22">
            <v>23</v>
          </cell>
          <cell r="V22">
            <v>20</v>
          </cell>
          <cell r="W22">
            <v>84</v>
          </cell>
          <cell r="X22">
            <v>145</v>
          </cell>
          <cell r="Y22" t="str">
            <v>A</v>
          </cell>
          <cell r="Z22">
            <v>17</v>
          </cell>
          <cell r="AA22">
            <v>21</v>
          </cell>
          <cell r="AB22">
            <v>20</v>
          </cell>
          <cell r="AC22">
            <v>62</v>
          </cell>
          <cell r="AD22">
            <v>120</v>
          </cell>
          <cell r="AE22" t="str">
            <v>B+</v>
          </cell>
          <cell r="AF22">
            <v>15</v>
          </cell>
          <cell r="AG22">
            <v>19</v>
          </cell>
          <cell r="AH22">
            <v>31</v>
          </cell>
          <cell r="AI22">
            <v>21</v>
          </cell>
          <cell r="AJ22">
            <v>53</v>
          </cell>
          <cell r="AK22">
            <v>124</v>
          </cell>
          <cell r="AL22" t="str">
            <v>B+</v>
          </cell>
          <cell r="AM22">
            <v>18</v>
          </cell>
          <cell r="AN22">
            <v>25</v>
          </cell>
          <cell r="AO22">
            <v>21</v>
          </cell>
          <cell r="AP22">
            <v>85</v>
          </cell>
          <cell r="AQ22">
            <v>149</v>
          </cell>
          <cell r="AR22" t="str">
            <v>A</v>
          </cell>
          <cell r="AS22">
            <v>21</v>
          </cell>
          <cell r="AT22">
            <v>27</v>
          </cell>
          <cell r="AU22">
            <v>21</v>
          </cell>
          <cell r="AV22">
            <v>44</v>
          </cell>
          <cell r="AW22">
            <v>44</v>
          </cell>
          <cell r="AX22">
            <v>157</v>
          </cell>
          <cell r="AY22" t="str">
            <v>A</v>
          </cell>
          <cell r="AZ22">
            <v>15</v>
          </cell>
          <cell r="BA22">
            <v>24</v>
          </cell>
          <cell r="BB22">
            <v>19</v>
          </cell>
          <cell r="BC22">
            <v>23</v>
          </cell>
          <cell r="BD22">
            <v>66</v>
          </cell>
          <cell r="BE22" t="str">
            <v>A</v>
          </cell>
          <cell r="BF22">
            <v>86</v>
          </cell>
          <cell r="BG22" t="str">
            <v>A+</v>
          </cell>
          <cell r="BH22">
            <v>22</v>
          </cell>
          <cell r="BI22">
            <v>42</v>
          </cell>
          <cell r="BJ22">
            <v>16</v>
          </cell>
          <cell r="BK22">
            <v>80</v>
          </cell>
          <cell r="BL22" t="str">
            <v>A+</v>
          </cell>
          <cell r="BM22">
            <v>15</v>
          </cell>
          <cell r="BN22">
            <v>147</v>
          </cell>
          <cell r="BO22">
            <v>114</v>
          </cell>
          <cell r="BP22">
            <v>145</v>
          </cell>
          <cell r="BQ22">
            <v>120</v>
          </cell>
          <cell r="BR22">
            <v>124</v>
          </cell>
          <cell r="BS22">
            <v>149</v>
          </cell>
          <cell r="BT22">
            <v>157</v>
          </cell>
          <cell r="BU22">
            <v>66</v>
          </cell>
          <cell r="BV22">
            <v>86</v>
          </cell>
          <cell r="BW22">
            <v>1108</v>
          </cell>
          <cell r="BX22" t="str">
            <v>A</v>
          </cell>
          <cell r="BY22" t="str">
            <v>piisi</v>
          </cell>
          <cell r="BZ22">
            <v>69.25</v>
          </cell>
        </row>
        <row r="23">
          <cell r="A23">
            <v>16</v>
          </cell>
          <cell r="B23" t="str">
            <v>Qik(r piiyili biib_J c_niiJ</v>
          </cell>
          <cell r="C23" t="str">
            <v>bixi&amp;</v>
          </cell>
          <cell r="D23">
            <v>1148</v>
          </cell>
          <cell r="E23" t="str">
            <v>31/3/1998</v>
          </cell>
          <cell r="F23">
            <v>222</v>
          </cell>
          <cell r="G23">
            <v>19</v>
          </cell>
          <cell r="H23">
            <v>30</v>
          </cell>
          <cell r="I23">
            <v>20</v>
          </cell>
          <cell r="J23">
            <v>81</v>
          </cell>
          <cell r="K23">
            <v>150</v>
          </cell>
          <cell r="L23" t="str">
            <v>A</v>
          </cell>
          <cell r="M23">
            <v>16</v>
          </cell>
          <cell r="N23">
            <v>19</v>
          </cell>
          <cell r="O23">
            <v>27</v>
          </cell>
          <cell r="P23">
            <v>20</v>
          </cell>
          <cell r="Q23">
            <v>81</v>
          </cell>
          <cell r="R23">
            <v>147</v>
          </cell>
          <cell r="S23" t="str">
            <v>A</v>
          </cell>
          <cell r="T23">
            <v>19</v>
          </cell>
          <cell r="U23">
            <v>30</v>
          </cell>
          <cell r="V23">
            <v>21</v>
          </cell>
          <cell r="W23">
            <v>88</v>
          </cell>
          <cell r="X23">
            <v>158</v>
          </cell>
          <cell r="Y23" t="str">
            <v>A</v>
          </cell>
          <cell r="Z23">
            <v>19</v>
          </cell>
          <cell r="AA23">
            <v>31</v>
          </cell>
          <cell r="AB23">
            <v>21</v>
          </cell>
          <cell r="AC23">
            <v>69</v>
          </cell>
          <cell r="AD23">
            <v>140</v>
          </cell>
          <cell r="AE23" t="str">
            <v>A</v>
          </cell>
          <cell r="AF23">
            <v>16</v>
          </cell>
          <cell r="AG23">
            <v>19</v>
          </cell>
          <cell r="AH23">
            <v>34</v>
          </cell>
          <cell r="AI23">
            <v>22</v>
          </cell>
          <cell r="AJ23">
            <v>81</v>
          </cell>
          <cell r="AK23">
            <v>156</v>
          </cell>
          <cell r="AL23" t="str">
            <v>A</v>
          </cell>
          <cell r="AM23">
            <v>20</v>
          </cell>
          <cell r="AN23">
            <v>28</v>
          </cell>
          <cell r="AO23">
            <v>22</v>
          </cell>
          <cell r="AP23">
            <v>82</v>
          </cell>
          <cell r="AQ23">
            <v>152</v>
          </cell>
          <cell r="AR23" t="str">
            <v>A</v>
          </cell>
          <cell r="AS23">
            <v>22</v>
          </cell>
          <cell r="AT23">
            <v>37</v>
          </cell>
          <cell r="AU23">
            <v>23</v>
          </cell>
          <cell r="AV23">
            <v>47</v>
          </cell>
          <cell r="AW23">
            <v>36</v>
          </cell>
          <cell r="AX23">
            <v>165</v>
          </cell>
          <cell r="AY23" t="str">
            <v>A+</v>
          </cell>
          <cell r="AZ23">
            <v>16</v>
          </cell>
          <cell r="BA23">
            <v>26</v>
          </cell>
          <cell r="BB23">
            <v>19</v>
          </cell>
          <cell r="BC23">
            <v>35</v>
          </cell>
          <cell r="BD23">
            <v>80</v>
          </cell>
          <cell r="BE23" t="str">
            <v>A+</v>
          </cell>
          <cell r="BF23">
            <v>87</v>
          </cell>
          <cell r="BG23" t="str">
            <v>A+</v>
          </cell>
          <cell r="BH23">
            <v>24</v>
          </cell>
          <cell r="BI23">
            <v>45</v>
          </cell>
          <cell r="BJ23">
            <v>20</v>
          </cell>
          <cell r="BK23">
            <v>89</v>
          </cell>
          <cell r="BL23" t="str">
            <v>A+</v>
          </cell>
          <cell r="BM23">
            <v>16</v>
          </cell>
          <cell r="BN23">
            <v>150</v>
          </cell>
          <cell r="BO23">
            <v>147</v>
          </cell>
          <cell r="BP23">
            <v>158</v>
          </cell>
          <cell r="BQ23">
            <v>140</v>
          </cell>
          <cell r="BR23">
            <v>156</v>
          </cell>
          <cell r="BS23">
            <v>152</v>
          </cell>
          <cell r="BT23">
            <v>165</v>
          </cell>
          <cell r="BU23">
            <v>80</v>
          </cell>
          <cell r="BV23">
            <v>87</v>
          </cell>
          <cell r="BW23">
            <v>1235</v>
          </cell>
          <cell r="BX23" t="str">
            <v>A</v>
          </cell>
          <cell r="BY23" t="str">
            <v>piisi</v>
          </cell>
          <cell r="BZ23">
            <v>77.19</v>
          </cell>
        </row>
        <row r="24">
          <cell r="A24">
            <v>17</v>
          </cell>
          <cell r="B24" t="str">
            <v>p{jipi*ti unni*ti hsim_KiBiie si(miiBiie</v>
          </cell>
          <cell r="C24" t="str">
            <v>bixi&amp;</v>
          </cell>
          <cell r="D24">
            <v>1175</v>
          </cell>
          <cell r="E24" t="str">
            <v>16/8/1998</v>
          </cell>
          <cell r="F24">
            <v>222</v>
          </cell>
          <cell r="G24">
            <v>23</v>
          </cell>
          <cell r="H24">
            <v>43</v>
          </cell>
          <cell r="I24">
            <v>25</v>
          </cell>
          <cell r="J24">
            <v>94</v>
          </cell>
          <cell r="K24">
            <v>185</v>
          </cell>
          <cell r="L24" t="str">
            <v>A+</v>
          </cell>
          <cell r="M24">
            <v>17</v>
          </cell>
          <cell r="N24">
            <v>22</v>
          </cell>
          <cell r="O24">
            <v>45</v>
          </cell>
          <cell r="P24">
            <v>25</v>
          </cell>
          <cell r="Q24">
            <v>90</v>
          </cell>
          <cell r="R24">
            <v>182</v>
          </cell>
          <cell r="S24" t="str">
            <v>A+</v>
          </cell>
          <cell r="T24">
            <v>23</v>
          </cell>
          <cell r="U24">
            <v>40</v>
          </cell>
          <cell r="V24">
            <v>25</v>
          </cell>
          <cell r="W24">
            <v>91</v>
          </cell>
          <cell r="X24">
            <v>179</v>
          </cell>
          <cell r="Y24" t="str">
            <v>A+</v>
          </cell>
          <cell r="Z24">
            <v>24</v>
          </cell>
          <cell r="AA24">
            <v>32</v>
          </cell>
          <cell r="AB24">
            <v>25</v>
          </cell>
          <cell r="AC24">
            <v>80</v>
          </cell>
          <cell r="AD24">
            <v>161</v>
          </cell>
          <cell r="AE24" t="str">
            <v>A+</v>
          </cell>
          <cell r="AF24">
            <v>17</v>
          </cell>
          <cell r="AG24">
            <v>24</v>
          </cell>
          <cell r="AH24">
            <v>46</v>
          </cell>
          <cell r="AI24">
            <v>25</v>
          </cell>
          <cell r="AJ24">
            <v>84</v>
          </cell>
          <cell r="AK24">
            <v>179</v>
          </cell>
          <cell r="AL24" t="str">
            <v>A+</v>
          </cell>
          <cell r="AM24">
            <v>24</v>
          </cell>
          <cell r="AN24">
            <v>45</v>
          </cell>
          <cell r="AO24">
            <v>25</v>
          </cell>
          <cell r="AP24">
            <v>86</v>
          </cell>
          <cell r="AQ24">
            <v>180</v>
          </cell>
          <cell r="AR24" t="str">
            <v>A+</v>
          </cell>
          <cell r="AS24">
            <v>25</v>
          </cell>
          <cell r="AT24">
            <v>46</v>
          </cell>
          <cell r="AU24">
            <v>25</v>
          </cell>
          <cell r="AV24">
            <v>49</v>
          </cell>
          <cell r="AW24">
            <v>45</v>
          </cell>
          <cell r="AX24">
            <v>190</v>
          </cell>
          <cell r="AY24" t="str">
            <v>A+</v>
          </cell>
          <cell r="AZ24">
            <v>17</v>
          </cell>
          <cell r="BA24">
            <v>28</v>
          </cell>
          <cell r="BB24">
            <v>20</v>
          </cell>
          <cell r="BC24">
            <v>40</v>
          </cell>
          <cell r="BD24">
            <v>88</v>
          </cell>
          <cell r="BE24" t="str">
            <v>A+</v>
          </cell>
          <cell r="BF24">
            <v>92</v>
          </cell>
          <cell r="BG24" t="str">
            <v>A+</v>
          </cell>
          <cell r="BH24">
            <v>25</v>
          </cell>
          <cell r="BI24">
            <v>48</v>
          </cell>
          <cell r="BJ24">
            <v>25</v>
          </cell>
          <cell r="BK24">
            <v>98</v>
          </cell>
          <cell r="BL24" t="str">
            <v>A+</v>
          </cell>
          <cell r="BM24">
            <v>17</v>
          </cell>
          <cell r="BN24">
            <v>185</v>
          </cell>
          <cell r="BO24">
            <v>182</v>
          </cell>
          <cell r="BP24">
            <v>179</v>
          </cell>
          <cell r="BQ24">
            <v>161</v>
          </cell>
          <cell r="BR24">
            <v>179</v>
          </cell>
          <cell r="BS24">
            <v>180</v>
          </cell>
          <cell r="BT24">
            <v>190</v>
          </cell>
          <cell r="BU24">
            <v>88</v>
          </cell>
          <cell r="BV24">
            <v>92</v>
          </cell>
          <cell r="BW24">
            <v>1436</v>
          </cell>
          <cell r="BX24" t="str">
            <v>A+</v>
          </cell>
          <cell r="BY24" t="str">
            <v>piisi</v>
          </cell>
          <cell r="BZ24">
            <v>89.75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D-3"/>
      <sheetName val="STD-4"/>
      <sheetName val="STD-5"/>
      <sheetName val="STD-6"/>
      <sheetName val="STD-7"/>
      <sheetName val="STD-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D-5"/>
      <sheetName val="MUKH"/>
      <sheetName val="SVA-2"/>
      <sheetName val="પરિશિષ્ટ-બ g"/>
      <sheetName val="પરિશિષ્ટ-ક"/>
      <sheetName val="પરિ-ક Pratham satra"/>
      <sheetName val="MARKSHIT (3)"/>
      <sheetName val="MARKSHIT"/>
    </sheetNames>
    <sheetDataSet>
      <sheetData sheetId="4">
        <row r="2">
          <cell r="B2" t="str">
            <v>k`mi</v>
          </cell>
          <cell r="C2" t="str">
            <v>*viwiiWi&amp;^n_o niimi</v>
          </cell>
          <cell r="D2" t="str">
            <v>*viMiyi-g_jriti&amp;</v>
          </cell>
          <cell r="L2" t="str">
            <v>*viMiyi-gi*Niti</v>
          </cell>
          <cell r="T2" t="str">
            <v>*viMiyi-*hnd&amp;</v>
          </cell>
          <cell r="AB2" t="str">
            <v>*viMiyi-siimiiJk *viZiini</v>
          </cell>
          <cell r="AJ2" t="str">
            <v>*viMiyi-aog{\J</v>
          </cell>
          <cell r="AR2" t="str">
            <v>*viMiyi-*viZiini an( T\kni(li(J</v>
          </cell>
          <cell r="AZ2" t="str">
            <v>*viMiyi-sIskVti</v>
          </cell>
          <cell r="BH2" t="str">
            <v>piHik B vyi*kti *vikisinii sir\risi g_Ni</v>
          </cell>
          <cell r="BI2" t="str">
            <v>g{\D</v>
          </cell>
          <cell r="BJ2" t="str">
            <v>S)xi*Nik t(mij sih S)xi*Nik *viMiyi(nii Akodr k#li g_Ni</v>
          </cell>
          <cell r="BK2" t="str">
            <v>Akodr k#li g_Ni TkimiI</v>
          </cell>
          <cell r="BL2" t="str">
            <v>sir\riSi g{\D</v>
          </cell>
          <cell r="BM2" t="str">
            <v>ni(owi</v>
          </cell>
        </row>
        <row r="3">
          <cell r="D3" t="str">
            <v>p{WimisiHi</v>
          </cell>
          <cell r="G3" t="str">
            <v>*¡ti&amp;yisiHi</v>
          </cell>
          <cell r="J3" t="str">
            <v>k#li g_Ni 200miIWi&amp; m(Lv(li g_Ni</v>
          </cell>
          <cell r="K3" t="str">
            <v>g{\D</v>
          </cell>
          <cell r="L3" t="str">
            <v>p{WimisiHi</v>
          </cell>
          <cell r="O3" t="str">
            <v>*¡ti&amp;yisiHi</v>
          </cell>
          <cell r="R3" t="str">
            <v>k#li g_Ni 200miIWi&amp; m(Lv(li g_Ni</v>
          </cell>
          <cell r="S3" t="str">
            <v>g{\D</v>
          </cell>
          <cell r="T3" t="str">
            <v>p{WimisiHi</v>
          </cell>
          <cell r="W3" t="str">
            <v>*¡ti&amp;yisiHi</v>
          </cell>
          <cell r="Z3" t="str">
            <v>k#li g_Ni 200miIWi&amp; m(Lv(li g_Ni</v>
          </cell>
          <cell r="AA3" t="str">
            <v>g{\D</v>
          </cell>
          <cell r="AB3" t="str">
            <v>p{WimisiHi</v>
          </cell>
          <cell r="AE3" t="str">
            <v>*¡ti&amp;yisiHi</v>
          </cell>
          <cell r="AH3" t="str">
            <v>k#li g_Ni 200miIWi&amp; m(Lv(li g_Ni</v>
          </cell>
          <cell r="AI3" t="str">
            <v>g{\D</v>
          </cell>
          <cell r="AJ3" t="str">
            <v>p{WimisiHi</v>
          </cell>
          <cell r="AM3" t="str">
            <v>*¡ti&amp;yisiHi</v>
          </cell>
          <cell r="AP3" t="str">
            <v>k#li g_Ni 200miIWi&amp; m(Lv(li g_Ni</v>
          </cell>
          <cell r="AQ3" t="str">
            <v>g{\D</v>
          </cell>
          <cell r="AR3" t="str">
            <v>p{WimisiHi</v>
          </cell>
          <cell r="AU3" t="str">
            <v>*¡ti&amp;yisiHi</v>
          </cell>
          <cell r="AX3" t="str">
            <v>k#li g_Ni 200miIWi&amp; m(Lv(li g_Ni</v>
          </cell>
          <cell r="AY3" t="str">
            <v>g{\D</v>
          </cell>
          <cell r="AZ3" t="str">
            <v>p{WimisiHi</v>
          </cell>
          <cell r="BC3" t="str">
            <v>*¡ti&amp;yisiHi</v>
          </cell>
          <cell r="BF3" t="str">
            <v>k#li g_Ni 200miIWi&amp; m(Lv(li g_Ni</v>
          </cell>
          <cell r="BG3" t="str">
            <v>g{\D</v>
          </cell>
        </row>
        <row r="4">
          <cell r="D4" t="str">
            <v>rciniitmik m|lyiIkni</v>
          </cell>
          <cell r="E4" t="str">
            <v>siHiIti m|lyiIkni </v>
          </cell>
          <cell r="F4" t="str">
            <v>svi awyiyini kiyi^nii aiwiir\ m|lyiIkni</v>
          </cell>
          <cell r="G4" t="str">
            <v>rciniitmik m|lyiIkni</v>
          </cell>
          <cell r="H4" t="str">
            <v>siHiIti m|lyiIkni </v>
          </cell>
          <cell r="I4" t="str">
            <v>svi awyiyini kiyi^nii aiwiir\ m|lyiIkni</v>
          </cell>
          <cell r="L4" t="str">
            <v>rciniitmik m|lyiIkni</v>
          </cell>
          <cell r="M4" t="str">
            <v>siHiIti m|lyiIkni </v>
          </cell>
          <cell r="N4" t="str">
            <v>svi awyiyini kiyi^nii aiwiir\ m|lyiIkni</v>
          </cell>
          <cell r="O4" t="str">
            <v>rciniitmik m|lyiIkni</v>
          </cell>
          <cell r="P4" t="str">
            <v>siHiIti m|lyiIkni </v>
          </cell>
          <cell r="Q4" t="str">
            <v>svi awyiyini kiyi^nii aiwiir\ m|lyiIkni</v>
          </cell>
          <cell r="T4" t="str">
            <v>rciniitmik m|lyiIkni</v>
          </cell>
          <cell r="U4" t="str">
            <v>siHiIti m|lyiIkni </v>
          </cell>
          <cell r="V4" t="str">
            <v>svi awyiyini kiyi^nii aiwiir\ m|lyiIkni</v>
          </cell>
          <cell r="W4" t="str">
            <v>rciniitmik m|lyiIkni</v>
          </cell>
          <cell r="X4" t="str">
            <v>siHiIti m|lyiIkni </v>
          </cell>
          <cell r="Y4" t="str">
            <v>svi awyiyini kiyi^nii aiwiir\ m|lyiIkni</v>
          </cell>
          <cell r="AB4" t="str">
            <v>rciniitmik m|lyiIkni</v>
          </cell>
          <cell r="AC4" t="str">
            <v>siHiIti m|lyiIkni </v>
          </cell>
          <cell r="AD4" t="str">
            <v>svi awyiyini kiyi^nii aiwiir\ m|lyiIkni</v>
          </cell>
          <cell r="AE4" t="str">
            <v>rciniitmik m|lyiIkni</v>
          </cell>
          <cell r="AF4" t="str">
            <v>siHiIti m|lyiIkni </v>
          </cell>
          <cell r="AG4" t="str">
            <v>svi awyiyini kiyi^nii aiwiir\ m|lyiIkni</v>
          </cell>
          <cell r="AJ4" t="str">
            <v>rciniitmik m|lyiIkni</v>
          </cell>
          <cell r="AK4" t="str">
            <v>siHiIti m|lyiIkni </v>
          </cell>
          <cell r="AL4" t="str">
            <v>svi awyiyini kiyi^nii aiwiir\ m|lyiIkni</v>
          </cell>
          <cell r="AM4" t="str">
            <v>rciniitmik m|lyiIkni</v>
          </cell>
          <cell r="AN4" t="str">
            <v>siHiIti m|lyiIkni </v>
          </cell>
          <cell r="AO4" t="str">
            <v>svi awyiyini kiyi^nii aiwiir\ m|lyiIkni</v>
          </cell>
          <cell r="AR4" t="str">
            <v>rciniitmik m|lyiIkni</v>
          </cell>
          <cell r="AS4" t="str">
            <v>siHiIti m|lyiIkni </v>
          </cell>
          <cell r="AT4" t="str">
            <v>svi awyiyini kiyi^nii aiwiir\ m|lyiIkni</v>
          </cell>
          <cell r="AU4" t="str">
            <v>rciniitmik m|lyiIkni</v>
          </cell>
          <cell r="AV4" t="str">
            <v>siHiIti m|lyiIkni </v>
          </cell>
          <cell r="AW4" t="str">
            <v>svi awyiyini kiyi^nii aiwiir\ m|lyiIkni</v>
          </cell>
          <cell r="AZ4" t="str">
            <v>rciniitmik m|lyiIkni</v>
          </cell>
          <cell r="BA4" t="str">
            <v>siHiIti m|lyiIkni </v>
          </cell>
          <cell r="BB4" t="str">
            <v>svi awyiyini kiyi^nii aiwiir\ m|lyiIkni</v>
          </cell>
          <cell r="BC4" t="str">
            <v>rciniitmik m|lyiIkni</v>
          </cell>
          <cell r="BD4" t="str">
            <v>siHiIti m|lyiIkni </v>
          </cell>
          <cell r="BE4" t="str">
            <v>svi awyiyini kiyi^nii aiwiir\ m|lyiIkni</v>
          </cell>
        </row>
        <row r="5">
          <cell r="D5" t="str">
            <v>40g_Ni</v>
          </cell>
          <cell r="E5" t="str">
            <v>40g_Ni</v>
          </cell>
          <cell r="F5" t="str">
            <v>20g_Ni</v>
          </cell>
          <cell r="G5" t="str">
            <v>40g_Ni</v>
          </cell>
          <cell r="H5" t="str">
            <v>40g_Ni</v>
          </cell>
          <cell r="I5" t="str">
            <v>20g_Ni</v>
          </cell>
          <cell r="L5" t="str">
            <v>40g_Ni</v>
          </cell>
          <cell r="M5" t="str">
            <v>40g_Ni</v>
          </cell>
          <cell r="N5" t="str">
            <v>20g_Ni</v>
          </cell>
          <cell r="O5" t="str">
            <v>40g_Ni</v>
          </cell>
          <cell r="P5" t="str">
            <v>40g_Ni</v>
          </cell>
          <cell r="Q5" t="str">
            <v>20g_Ni</v>
          </cell>
          <cell r="T5" t="str">
            <v>40g_Ni</v>
          </cell>
          <cell r="U5" t="str">
            <v>40g_Ni</v>
          </cell>
          <cell r="V5" t="str">
            <v>20g_Ni</v>
          </cell>
          <cell r="W5" t="str">
            <v>40g_Ni</v>
          </cell>
          <cell r="X5" t="str">
            <v>40g_Ni</v>
          </cell>
          <cell r="Y5" t="str">
            <v>20g_Ni</v>
          </cell>
          <cell r="AB5" t="str">
            <v>40g_Ni</v>
          </cell>
          <cell r="AC5" t="str">
            <v>40g_Ni</v>
          </cell>
          <cell r="AD5" t="str">
            <v>20g_Ni</v>
          </cell>
          <cell r="AE5" t="str">
            <v>40g_Ni</v>
          </cell>
          <cell r="AF5" t="str">
            <v>40g_Ni</v>
          </cell>
          <cell r="AG5" t="str">
            <v>20g_Ni</v>
          </cell>
          <cell r="AJ5" t="str">
            <v>40g_Ni</v>
          </cell>
          <cell r="AK5" t="str">
            <v>40g_Ni</v>
          </cell>
          <cell r="AL5" t="str">
            <v>20g_Ni</v>
          </cell>
          <cell r="AM5" t="str">
            <v>40g_Ni</v>
          </cell>
          <cell r="AN5" t="str">
            <v>40g_Ni</v>
          </cell>
          <cell r="AO5" t="str">
            <v>20g_Ni</v>
          </cell>
          <cell r="AR5" t="str">
            <v>40g_Ni</v>
          </cell>
          <cell r="AS5" t="str">
            <v>40g_Ni</v>
          </cell>
          <cell r="AT5" t="str">
            <v>20g_Ni</v>
          </cell>
          <cell r="AU5" t="str">
            <v>40g_Ni</v>
          </cell>
          <cell r="AV5" t="str">
            <v>40g_Ni</v>
          </cell>
          <cell r="AW5" t="str">
            <v>20g_Ni</v>
          </cell>
          <cell r="AZ5" t="str">
            <v>40g_Ni</v>
          </cell>
          <cell r="BA5" t="str">
            <v>40g_Ni</v>
          </cell>
          <cell r="BB5" t="str">
            <v>20g_Ni</v>
          </cell>
          <cell r="BC5" t="str">
            <v>40g_Ni</v>
          </cell>
          <cell r="BD5" t="str">
            <v>40g_Ni</v>
          </cell>
          <cell r="BE5" t="str">
            <v>20g_Ni</v>
          </cell>
          <cell r="BH5" t="str">
            <v>400 g_Ni</v>
          </cell>
          <cell r="BJ5" t="str">
            <v>1800 g_Ni</v>
          </cell>
        </row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  <cell r="N6">
            <v>13</v>
          </cell>
          <cell r="O6">
            <v>14</v>
          </cell>
          <cell r="P6">
            <v>15</v>
          </cell>
          <cell r="Q6">
            <v>16</v>
          </cell>
          <cell r="R6">
            <v>17</v>
          </cell>
          <cell r="S6">
            <v>18</v>
          </cell>
          <cell r="T6">
            <v>19</v>
          </cell>
          <cell r="U6">
            <v>20</v>
          </cell>
          <cell r="V6">
            <v>21</v>
          </cell>
          <cell r="W6">
            <v>22</v>
          </cell>
          <cell r="X6">
            <v>23</v>
          </cell>
          <cell r="Y6">
            <v>24</v>
          </cell>
          <cell r="Z6">
            <v>25</v>
          </cell>
          <cell r="AA6">
            <v>26</v>
          </cell>
          <cell r="AB6">
            <v>27</v>
          </cell>
          <cell r="AC6">
            <v>28</v>
          </cell>
          <cell r="AD6">
            <v>29</v>
          </cell>
          <cell r="AE6">
            <v>30</v>
          </cell>
          <cell r="AF6">
            <v>31</v>
          </cell>
          <cell r="AG6">
            <v>32</v>
          </cell>
          <cell r="AH6">
            <v>33</v>
          </cell>
          <cell r="AI6">
            <v>34</v>
          </cell>
          <cell r="AJ6">
            <v>35</v>
          </cell>
          <cell r="AK6">
            <v>36</v>
          </cell>
          <cell r="AL6">
            <v>37</v>
          </cell>
          <cell r="AM6">
            <v>38</v>
          </cell>
          <cell r="AN6">
            <v>39</v>
          </cell>
          <cell r="AO6">
            <v>40</v>
          </cell>
          <cell r="AP6">
            <v>41</v>
          </cell>
          <cell r="AQ6">
            <v>42</v>
          </cell>
          <cell r="AR6">
            <v>43</v>
          </cell>
          <cell r="AS6">
            <v>44</v>
          </cell>
          <cell r="AT6">
            <v>45</v>
          </cell>
          <cell r="AU6">
            <v>46</v>
          </cell>
          <cell r="AV6">
            <v>47</v>
          </cell>
          <cell r="AW6">
            <v>48</v>
          </cell>
          <cell r="AX6">
            <v>49</v>
          </cell>
          <cell r="AY6">
            <v>50</v>
          </cell>
          <cell r="AZ6">
            <v>51</v>
          </cell>
          <cell r="BA6">
            <v>52</v>
          </cell>
          <cell r="BB6">
            <v>53</v>
          </cell>
          <cell r="BC6">
            <v>54</v>
          </cell>
          <cell r="BD6">
            <v>55</v>
          </cell>
          <cell r="BE6">
            <v>56</v>
          </cell>
          <cell r="BF6">
            <v>57</v>
          </cell>
          <cell r="BG6">
            <v>58</v>
          </cell>
          <cell r="BH6">
            <v>59</v>
          </cell>
          <cell r="BI6">
            <v>60</v>
          </cell>
          <cell r="BJ6">
            <v>61</v>
          </cell>
          <cell r="BK6">
            <v>62</v>
          </cell>
          <cell r="BL6">
            <v>63</v>
          </cell>
          <cell r="BM6">
            <v>64</v>
          </cell>
          <cell r="BN6">
            <v>65</v>
          </cell>
        </row>
        <row r="7">
          <cell r="A7">
            <v>1</v>
          </cell>
          <cell r="B7">
            <v>1</v>
          </cell>
          <cell r="C7" t="str">
            <v>Qik(r sii*hli jsivItiJ biib_J</v>
          </cell>
          <cell r="D7">
            <v>32</v>
          </cell>
          <cell r="E7">
            <v>24</v>
          </cell>
          <cell r="F7">
            <v>17</v>
          </cell>
          <cell r="G7">
            <v>29</v>
          </cell>
          <cell r="H7">
            <v>30</v>
          </cell>
          <cell r="I7">
            <v>18</v>
          </cell>
          <cell r="J7">
            <v>150</v>
          </cell>
          <cell r="K7" t="str">
            <v>B</v>
          </cell>
          <cell r="L7">
            <v>32</v>
          </cell>
          <cell r="M7">
            <v>24</v>
          </cell>
          <cell r="N7">
            <v>17</v>
          </cell>
          <cell r="O7">
            <v>29</v>
          </cell>
          <cell r="P7">
            <v>30</v>
          </cell>
          <cell r="Q7">
            <v>18</v>
          </cell>
          <cell r="R7">
            <v>150</v>
          </cell>
          <cell r="S7" t="str">
            <v>B</v>
          </cell>
          <cell r="T7">
            <v>32</v>
          </cell>
          <cell r="U7">
            <v>24</v>
          </cell>
          <cell r="V7">
            <v>17</v>
          </cell>
          <cell r="W7">
            <v>29</v>
          </cell>
          <cell r="X7">
            <v>30</v>
          </cell>
          <cell r="Y7">
            <v>18</v>
          </cell>
          <cell r="Z7">
            <v>150</v>
          </cell>
          <cell r="AA7" t="str">
            <v>B</v>
          </cell>
          <cell r="AB7">
            <v>32</v>
          </cell>
          <cell r="AC7">
            <v>24</v>
          </cell>
          <cell r="AD7">
            <v>17</v>
          </cell>
          <cell r="AE7">
            <v>29</v>
          </cell>
          <cell r="AF7">
            <v>30</v>
          </cell>
          <cell r="AG7">
            <v>18</v>
          </cell>
          <cell r="AH7">
            <v>150</v>
          </cell>
          <cell r="AI7" t="str">
            <v>B</v>
          </cell>
          <cell r="AJ7">
            <v>32</v>
          </cell>
          <cell r="AK7">
            <v>24</v>
          </cell>
          <cell r="AL7">
            <v>17</v>
          </cell>
          <cell r="AM7">
            <v>29</v>
          </cell>
          <cell r="AN7">
            <v>30</v>
          </cell>
          <cell r="AO7">
            <v>18</v>
          </cell>
          <cell r="AP7">
            <v>150</v>
          </cell>
          <cell r="AQ7" t="str">
            <v>B</v>
          </cell>
          <cell r="AR7">
            <v>32</v>
          </cell>
          <cell r="AS7">
            <v>24</v>
          </cell>
          <cell r="AT7">
            <v>17</v>
          </cell>
          <cell r="AU7">
            <v>29</v>
          </cell>
          <cell r="AV7">
            <v>30</v>
          </cell>
          <cell r="AW7">
            <v>18</v>
          </cell>
          <cell r="AX7">
            <v>150</v>
          </cell>
          <cell r="AY7" t="str">
            <v>B</v>
          </cell>
          <cell r="AZ7">
            <v>32</v>
          </cell>
          <cell r="BA7">
            <v>24</v>
          </cell>
          <cell r="BB7">
            <v>17</v>
          </cell>
          <cell r="BC7">
            <v>29</v>
          </cell>
          <cell r="BD7">
            <v>30</v>
          </cell>
          <cell r="BE7">
            <v>18</v>
          </cell>
          <cell r="BF7">
            <v>150</v>
          </cell>
          <cell r="BG7" t="str">
            <v>B</v>
          </cell>
          <cell r="BH7">
            <v>355.5</v>
          </cell>
          <cell r="BI7" t="str">
            <v>A</v>
          </cell>
          <cell r="BJ7">
            <v>1405.5</v>
          </cell>
          <cell r="BK7">
            <v>156</v>
          </cell>
          <cell r="BL7" t="str">
            <v>A</v>
          </cell>
        </row>
        <row r="8">
          <cell r="A8">
            <v>2</v>
          </cell>
          <cell r="B8">
            <v>2</v>
          </cell>
          <cell r="C8" t="str">
            <v>ci)hiNi wivili*sIh Birtik#miir p{tiipisIgi</v>
          </cell>
          <cell r="D8">
            <v>32</v>
          </cell>
          <cell r="E8">
            <v>24</v>
          </cell>
          <cell r="F8">
            <v>17</v>
          </cell>
          <cell r="G8">
            <v>29</v>
          </cell>
          <cell r="H8">
            <v>30</v>
          </cell>
          <cell r="I8">
            <v>18</v>
          </cell>
          <cell r="J8">
            <v>150</v>
          </cell>
          <cell r="K8" t="str">
            <v>B</v>
          </cell>
          <cell r="L8">
            <v>32</v>
          </cell>
          <cell r="M8">
            <v>24</v>
          </cell>
          <cell r="N8">
            <v>17</v>
          </cell>
          <cell r="O8">
            <v>29</v>
          </cell>
          <cell r="P8">
            <v>30</v>
          </cell>
          <cell r="Q8">
            <v>18</v>
          </cell>
          <cell r="R8">
            <v>150</v>
          </cell>
          <cell r="S8" t="str">
            <v>B</v>
          </cell>
          <cell r="T8">
            <v>32</v>
          </cell>
          <cell r="U8">
            <v>24</v>
          </cell>
          <cell r="V8">
            <v>17</v>
          </cell>
          <cell r="W8">
            <v>29</v>
          </cell>
          <cell r="X8">
            <v>30</v>
          </cell>
          <cell r="Y8">
            <v>18</v>
          </cell>
          <cell r="Z8">
            <v>150</v>
          </cell>
          <cell r="AA8" t="str">
            <v>B</v>
          </cell>
          <cell r="AB8">
            <v>32</v>
          </cell>
          <cell r="AC8">
            <v>24</v>
          </cell>
          <cell r="AD8">
            <v>17</v>
          </cell>
          <cell r="AE8">
            <v>29</v>
          </cell>
          <cell r="AF8">
            <v>30</v>
          </cell>
          <cell r="AG8">
            <v>18</v>
          </cell>
          <cell r="AH8">
            <v>150</v>
          </cell>
          <cell r="AI8" t="str">
            <v>B</v>
          </cell>
          <cell r="AJ8">
            <v>32</v>
          </cell>
          <cell r="AK8">
            <v>24</v>
          </cell>
          <cell r="AL8">
            <v>17</v>
          </cell>
          <cell r="AM8">
            <v>29</v>
          </cell>
          <cell r="AN8">
            <v>30</v>
          </cell>
          <cell r="AO8">
            <v>18</v>
          </cell>
          <cell r="AP8">
            <v>150</v>
          </cell>
          <cell r="AQ8" t="str">
            <v>B</v>
          </cell>
          <cell r="AR8">
            <v>32</v>
          </cell>
          <cell r="AS8">
            <v>24</v>
          </cell>
          <cell r="AT8">
            <v>17</v>
          </cell>
          <cell r="AU8">
            <v>29</v>
          </cell>
          <cell r="AV8">
            <v>30</v>
          </cell>
          <cell r="AW8">
            <v>18</v>
          </cell>
          <cell r="AX8">
            <v>150</v>
          </cell>
          <cell r="AY8" t="str">
            <v>B</v>
          </cell>
          <cell r="AZ8">
            <v>32</v>
          </cell>
          <cell r="BA8">
            <v>24</v>
          </cell>
          <cell r="BB8">
            <v>17</v>
          </cell>
          <cell r="BC8">
            <v>29</v>
          </cell>
          <cell r="BD8">
            <v>30</v>
          </cell>
          <cell r="BE8">
            <v>18</v>
          </cell>
          <cell r="BF8">
            <v>150</v>
          </cell>
          <cell r="BG8" t="str">
            <v>B</v>
          </cell>
          <cell r="BH8">
            <v>364</v>
          </cell>
          <cell r="BI8" t="str">
            <v>A</v>
          </cell>
          <cell r="BJ8">
            <v>1414</v>
          </cell>
          <cell r="BK8">
            <v>157</v>
          </cell>
          <cell r="BL8" t="str">
            <v>A</v>
          </cell>
        </row>
        <row r="9">
          <cell r="A9">
            <v>3</v>
          </cell>
          <cell r="B9">
            <v>3</v>
          </cell>
          <cell r="C9" t="str">
            <v>riviL mih\Si rm(SiBiie kiniJBiie</v>
          </cell>
          <cell r="D9">
            <v>32</v>
          </cell>
          <cell r="E9">
            <v>24</v>
          </cell>
          <cell r="F9">
            <v>17</v>
          </cell>
          <cell r="G9">
            <v>29</v>
          </cell>
          <cell r="H9">
            <v>30</v>
          </cell>
          <cell r="I9">
            <v>18</v>
          </cell>
          <cell r="J9">
            <v>150</v>
          </cell>
          <cell r="K9" t="str">
            <v>B</v>
          </cell>
          <cell r="L9">
            <v>32</v>
          </cell>
          <cell r="M9">
            <v>24</v>
          </cell>
          <cell r="N9">
            <v>17</v>
          </cell>
          <cell r="O9">
            <v>29</v>
          </cell>
          <cell r="P9">
            <v>30</v>
          </cell>
          <cell r="Q9">
            <v>18</v>
          </cell>
          <cell r="R9">
            <v>150</v>
          </cell>
          <cell r="S9" t="str">
            <v>B</v>
          </cell>
          <cell r="T9">
            <v>32</v>
          </cell>
          <cell r="U9">
            <v>24</v>
          </cell>
          <cell r="V9">
            <v>17</v>
          </cell>
          <cell r="W9">
            <v>29</v>
          </cell>
          <cell r="X9">
            <v>30</v>
          </cell>
          <cell r="Y9">
            <v>18</v>
          </cell>
          <cell r="Z9">
            <v>150</v>
          </cell>
          <cell r="AA9" t="str">
            <v>B</v>
          </cell>
          <cell r="AB9">
            <v>32</v>
          </cell>
          <cell r="AC9">
            <v>24</v>
          </cell>
          <cell r="AD9">
            <v>17</v>
          </cell>
          <cell r="AE9">
            <v>29</v>
          </cell>
          <cell r="AF9">
            <v>30</v>
          </cell>
          <cell r="AG9">
            <v>18</v>
          </cell>
          <cell r="AH9">
            <v>150</v>
          </cell>
          <cell r="AI9" t="str">
            <v>B</v>
          </cell>
          <cell r="AJ9">
            <v>32</v>
          </cell>
          <cell r="AK9">
            <v>24</v>
          </cell>
          <cell r="AL9">
            <v>17</v>
          </cell>
          <cell r="AM9">
            <v>29</v>
          </cell>
          <cell r="AN9">
            <v>30</v>
          </cell>
          <cell r="AO9">
            <v>18</v>
          </cell>
          <cell r="AP9">
            <v>150</v>
          </cell>
          <cell r="AQ9" t="str">
            <v>B</v>
          </cell>
          <cell r="AR9">
            <v>32</v>
          </cell>
          <cell r="AS9">
            <v>24</v>
          </cell>
          <cell r="AT9">
            <v>17</v>
          </cell>
          <cell r="AU9">
            <v>29</v>
          </cell>
          <cell r="AV9">
            <v>30</v>
          </cell>
          <cell r="AW9">
            <v>18</v>
          </cell>
          <cell r="AX9">
            <v>150</v>
          </cell>
          <cell r="AY9" t="str">
            <v>B</v>
          </cell>
          <cell r="AZ9">
            <v>32</v>
          </cell>
          <cell r="BA9">
            <v>24</v>
          </cell>
          <cell r="BB9">
            <v>17</v>
          </cell>
          <cell r="BC9">
            <v>29</v>
          </cell>
          <cell r="BD9">
            <v>30</v>
          </cell>
          <cell r="BE9">
            <v>18</v>
          </cell>
          <cell r="BF9">
            <v>150</v>
          </cell>
          <cell r="BG9" t="str">
            <v>B</v>
          </cell>
          <cell r="BH9">
            <v>307</v>
          </cell>
          <cell r="BI9" t="str">
            <v>B</v>
          </cell>
          <cell r="BJ9">
            <v>1357</v>
          </cell>
          <cell r="BK9">
            <v>151</v>
          </cell>
          <cell r="BL9" t="str">
            <v>A</v>
          </cell>
        </row>
        <row r="10">
          <cell r="A10">
            <v>4</v>
          </cell>
          <cell r="B10">
            <v>4</v>
          </cell>
          <cell r="C10" t="str">
            <v>piT\li piiWi^ g_NivItiBiie SIkrBiie</v>
          </cell>
          <cell r="D10">
            <v>32</v>
          </cell>
          <cell r="E10">
            <v>24</v>
          </cell>
          <cell r="F10">
            <v>17</v>
          </cell>
          <cell r="G10">
            <v>29</v>
          </cell>
          <cell r="H10">
            <v>30</v>
          </cell>
          <cell r="I10">
            <v>18</v>
          </cell>
          <cell r="J10">
            <v>150</v>
          </cell>
          <cell r="K10" t="str">
            <v>B</v>
          </cell>
          <cell r="L10">
            <v>32</v>
          </cell>
          <cell r="M10">
            <v>24</v>
          </cell>
          <cell r="N10">
            <v>17</v>
          </cell>
          <cell r="O10">
            <v>29</v>
          </cell>
          <cell r="P10">
            <v>30</v>
          </cell>
          <cell r="Q10">
            <v>18</v>
          </cell>
          <cell r="R10">
            <v>150</v>
          </cell>
          <cell r="S10" t="str">
            <v>B</v>
          </cell>
          <cell r="T10">
            <v>32</v>
          </cell>
          <cell r="U10">
            <v>24</v>
          </cell>
          <cell r="V10">
            <v>17</v>
          </cell>
          <cell r="W10">
            <v>29</v>
          </cell>
          <cell r="X10">
            <v>30</v>
          </cell>
          <cell r="Y10">
            <v>18</v>
          </cell>
          <cell r="Z10">
            <v>150</v>
          </cell>
          <cell r="AA10" t="str">
            <v>B</v>
          </cell>
          <cell r="AB10">
            <v>32</v>
          </cell>
          <cell r="AC10">
            <v>24</v>
          </cell>
          <cell r="AD10">
            <v>17</v>
          </cell>
          <cell r="AE10">
            <v>29</v>
          </cell>
          <cell r="AF10">
            <v>30</v>
          </cell>
          <cell r="AG10">
            <v>18</v>
          </cell>
          <cell r="AH10">
            <v>150</v>
          </cell>
          <cell r="AI10" t="str">
            <v>B</v>
          </cell>
          <cell r="AJ10">
            <v>32</v>
          </cell>
          <cell r="AK10">
            <v>24</v>
          </cell>
          <cell r="AL10">
            <v>17</v>
          </cell>
          <cell r="AM10">
            <v>29</v>
          </cell>
          <cell r="AN10">
            <v>30</v>
          </cell>
          <cell r="AO10">
            <v>18</v>
          </cell>
          <cell r="AP10">
            <v>150</v>
          </cell>
          <cell r="AQ10" t="str">
            <v>B</v>
          </cell>
          <cell r="AR10">
            <v>32</v>
          </cell>
          <cell r="AS10">
            <v>24</v>
          </cell>
          <cell r="AT10">
            <v>17</v>
          </cell>
          <cell r="AU10">
            <v>29</v>
          </cell>
          <cell r="AV10">
            <v>30</v>
          </cell>
          <cell r="AW10">
            <v>18</v>
          </cell>
          <cell r="AX10">
            <v>150</v>
          </cell>
          <cell r="AY10" t="str">
            <v>B</v>
          </cell>
          <cell r="AZ10">
            <v>32</v>
          </cell>
          <cell r="BA10">
            <v>24</v>
          </cell>
          <cell r="BB10">
            <v>17</v>
          </cell>
          <cell r="BC10">
            <v>29</v>
          </cell>
          <cell r="BD10">
            <v>30</v>
          </cell>
          <cell r="BE10">
            <v>18</v>
          </cell>
          <cell r="BF10">
            <v>150</v>
          </cell>
          <cell r="BG10" t="str">
            <v>B</v>
          </cell>
          <cell r="BH10">
            <v>368.5</v>
          </cell>
          <cell r="BI10" t="str">
            <v>A</v>
          </cell>
          <cell r="BJ10">
            <v>1418.5</v>
          </cell>
          <cell r="BK10">
            <v>158</v>
          </cell>
          <cell r="BL10" t="str">
            <v>A</v>
          </cell>
        </row>
        <row r="11">
          <cell r="A11">
            <v>5</v>
          </cell>
          <cell r="B11">
            <v>5</v>
          </cell>
          <cell r="C11" t="str">
            <v>si(lIk&amp; dSirWi tilisIgiJ miiwivisIgi</v>
          </cell>
          <cell r="D11">
            <v>32</v>
          </cell>
          <cell r="E11">
            <v>24</v>
          </cell>
          <cell r="F11">
            <v>17</v>
          </cell>
          <cell r="G11">
            <v>29</v>
          </cell>
          <cell r="H11">
            <v>30</v>
          </cell>
          <cell r="I11">
            <v>18</v>
          </cell>
          <cell r="J11">
            <v>150</v>
          </cell>
          <cell r="K11" t="str">
            <v>B</v>
          </cell>
          <cell r="L11">
            <v>32</v>
          </cell>
          <cell r="M11">
            <v>24</v>
          </cell>
          <cell r="N11">
            <v>17</v>
          </cell>
          <cell r="O11">
            <v>29</v>
          </cell>
          <cell r="P11">
            <v>30</v>
          </cell>
          <cell r="Q11">
            <v>18</v>
          </cell>
          <cell r="R11">
            <v>150</v>
          </cell>
          <cell r="S11" t="str">
            <v>B</v>
          </cell>
          <cell r="T11">
            <v>32</v>
          </cell>
          <cell r="U11">
            <v>24</v>
          </cell>
          <cell r="V11">
            <v>17</v>
          </cell>
          <cell r="W11">
            <v>29</v>
          </cell>
          <cell r="X11">
            <v>30</v>
          </cell>
          <cell r="Y11">
            <v>18</v>
          </cell>
          <cell r="Z11">
            <v>150</v>
          </cell>
          <cell r="AA11" t="str">
            <v>B</v>
          </cell>
          <cell r="AB11">
            <v>32</v>
          </cell>
          <cell r="AC11">
            <v>24</v>
          </cell>
          <cell r="AD11">
            <v>17</v>
          </cell>
          <cell r="AE11">
            <v>29</v>
          </cell>
          <cell r="AF11">
            <v>30</v>
          </cell>
          <cell r="AG11">
            <v>18</v>
          </cell>
          <cell r="AH11">
            <v>150</v>
          </cell>
          <cell r="AI11" t="str">
            <v>B</v>
          </cell>
          <cell r="AJ11">
            <v>32</v>
          </cell>
          <cell r="AK11">
            <v>24</v>
          </cell>
          <cell r="AL11">
            <v>17</v>
          </cell>
          <cell r="AM11">
            <v>29</v>
          </cell>
          <cell r="AN11">
            <v>30</v>
          </cell>
          <cell r="AO11">
            <v>18</v>
          </cell>
          <cell r="AP11">
            <v>150</v>
          </cell>
          <cell r="AQ11" t="str">
            <v>B</v>
          </cell>
          <cell r="AR11">
            <v>32</v>
          </cell>
          <cell r="AS11">
            <v>24</v>
          </cell>
          <cell r="AT11">
            <v>17</v>
          </cell>
          <cell r="AU11">
            <v>29</v>
          </cell>
          <cell r="AV11">
            <v>30</v>
          </cell>
          <cell r="AW11">
            <v>18</v>
          </cell>
          <cell r="AX11">
            <v>150</v>
          </cell>
          <cell r="AY11" t="str">
            <v>B</v>
          </cell>
          <cell r="AZ11">
            <v>32</v>
          </cell>
          <cell r="BA11">
            <v>24</v>
          </cell>
          <cell r="BB11">
            <v>17</v>
          </cell>
          <cell r="BC11">
            <v>29</v>
          </cell>
          <cell r="BD11">
            <v>30</v>
          </cell>
          <cell r="BE11">
            <v>18</v>
          </cell>
          <cell r="BF11">
            <v>150</v>
          </cell>
          <cell r="BG11" t="str">
            <v>B</v>
          </cell>
          <cell r="BH11">
            <v>347.5</v>
          </cell>
          <cell r="BI11" t="str">
            <v>A</v>
          </cell>
          <cell r="BJ11">
            <v>1397.5</v>
          </cell>
          <cell r="BK11">
            <v>155</v>
          </cell>
          <cell r="BL11" t="str">
            <v>A</v>
          </cell>
        </row>
        <row r="12">
          <cell r="A12">
            <v>6</v>
          </cell>
          <cell r="B12">
            <v>6</v>
          </cell>
          <cell r="C12" t="str">
            <v>zilii aj#^ni*soih *vik`mi*soih kIt_Bii</v>
          </cell>
          <cell r="D12">
            <v>32</v>
          </cell>
          <cell r="E12">
            <v>24</v>
          </cell>
          <cell r="F12">
            <v>17</v>
          </cell>
          <cell r="G12">
            <v>29</v>
          </cell>
          <cell r="H12">
            <v>30</v>
          </cell>
          <cell r="I12">
            <v>18</v>
          </cell>
          <cell r="J12">
            <v>150</v>
          </cell>
          <cell r="K12" t="str">
            <v>B</v>
          </cell>
          <cell r="L12">
            <v>32</v>
          </cell>
          <cell r="M12">
            <v>24</v>
          </cell>
          <cell r="N12">
            <v>17</v>
          </cell>
          <cell r="O12">
            <v>29</v>
          </cell>
          <cell r="P12">
            <v>30</v>
          </cell>
          <cell r="Q12">
            <v>18</v>
          </cell>
          <cell r="R12">
            <v>150</v>
          </cell>
          <cell r="S12" t="str">
            <v>B</v>
          </cell>
          <cell r="T12">
            <v>32</v>
          </cell>
          <cell r="U12">
            <v>24</v>
          </cell>
          <cell r="V12">
            <v>17</v>
          </cell>
          <cell r="W12">
            <v>29</v>
          </cell>
          <cell r="X12">
            <v>30</v>
          </cell>
          <cell r="Y12">
            <v>18</v>
          </cell>
          <cell r="Z12">
            <v>150</v>
          </cell>
          <cell r="AA12" t="str">
            <v>B</v>
          </cell>
          <cell r="AB12">
            <v>32</v>
          </cell>
          <cell r="AC12">
            <v>24</v>
          </cell>
          <cell r="AD12">
            <v>17</v>
          </cell>
          <cell r="AE12">
            <v>29</v>
          </cell>
          <cell r="AF12">
            <v>30</v>
          </cell>
          <cell r="AG12">
            <v>18</v>
          </cell>
          <cell r="AH12">
            <v>150</v>
          </cell>
          <cell r="AI12" t="str">
            <v>B</v>
          </cell>
          <cell r="AJ12">
            <v>32</v>
          </cell>
          <cell r="AK12">
            <v>24</v>
          </cell>
          <cell r="AL12">
            <v>17</v>
          </cell>
          <cell r="AM12">
            <v>29</v>
          </cell>
          <cell r="AN12">
            <v>30</v>
          </cell>
          <cell r="AO12">
            <v>18</v>
          </cell>
          <cell r="AP12">
            <v>150</v>
          </cell>
          <cell r="AQ12" t="str">
            <v>B</v>
          </cell>
          <cell r="AR12">
            <v>32</v>
          </cell>
          <cell r="AS12">
            <v>24</v>
          </cell>
          <cell r="AT12">
            <v>17</v>
          </cell>
          <cell r="AU12">
            <v>29</v>
          </cell>
          <cell r="AV12">
            <v>30</v>
          </cell>
          <cell r="AW12">
            <v>18</v>
          </cell>
          <cell r="AX12">
            <v>150</v>
          </cell>
          <cell r="AY12" t="str">
            <v>B</v>
          </cell>
          <cell r="AZ12">
            <v>32</v>
          </cell>
          <cell r="BA12">
            <v>24</v>
          </cell>
          <cell r="BB12">
            <v>17</v>
          </cell>
          <cell r="BC12">
            <v>29</v>
          </cell>
          <cell r="BD12">
            <v>30</v>
          </cell>
          <cell r="BE12">
            <v>18</v>
          </cell>
          <cell r="BF12">
            <v>150</v>
          </cell>
          <cell r="BG12" t="str">
            <v>B</v>
          </cell>
          <cell r="BH12">
            <v>321</v>
          </cell>
          <cell r="BI12" t="str">
            <v>A</v>
          </cell>
          <cell r="BJ12">
            <v>1371</v>
          </cell>
          <cell r="BK12">
            <v>152</v>
          </cell>
          <cell r="BL12" t="str">
            <v>A</v>
          </cell>
        </row>
        <row r="13">
          <cell r="A13">
            <v>7</v>
          </cell>
          <cell r="B13">
            <v>7</v>
          </cell>
          <cell r="C13" t="str">
            <v>Qik(r jigiV*tib(ni BiliiJ arjNiJ</v>
          </cell>
          <cell r="D13">
            <v>32</v>
          </cell>
          <cell r="E13">
            <v>24</v>
          </cell>
          <cell r="F13">
            <v>17</v>
          </cell>
          <cell r="G13">
            <v>29</v>
          </cell>
          <cell r="H13">
            <v>30</v>
          </cell>
          <cell r="I13">
            <v>18</v>
          </cell>
          <cell r="J13">
            <v>150</v>
          </cell>
          <cell r="K13" t="str">
            <v>B</v>
          </cell>
          <cell r="L13">
            <v>32</v>
          </cell>
          <cell r="M13">
            <v>24</v>
          </cell>
          <cell r="N13">
            <v>17</v>
          </cell>
          <cell r="O13">
            <v>29</v>
          </cell>
          <cell r="P13">
            <v>30</v>
          </cell>
          <cell r="Q13">
            <v>18</v>
          </cell>
          <cell r="R13">
            <v>150</v>
          </cell>
          <cell r="S13" t="str">
            <v>B</v>
          </cell>
          <cell r="T13">
            <v>32</v>
          </cell>
          <cell r="U13">
            <v>24</v>
          </cell>
          <cell r="V13">
            <v>17</v>
          </cell>
          <cell r="W13">
            <v>29</v>
          </cell>
          <cell r="X13">
            <v>30</v>
          </cell>
          <cell r="Y13">
            <v>18</v>
          </cell>
          <cell r="Z13">
            <v>150</v>
          </cell>
          <cell r="AA13" t="str">
            <v>B</v>
          </cell>
          <cell r="AB13">
            <v>32</v>
          </cell>
          <cell r="AC13">
            <v>24</v>
          </cell>
          <cell r="AD13">
            <v>17</v>
          </cell>
          <cell r="AE13">
            <v>29</v>
          </cell>
          <cell r="AF13">
            <v>30</v>
          </cell>
          <cell r="AG13">
            <v>18</v>
          </cell>
          <cell r="AH13">
            <v>150</v>
          </cell>
          <cell r="AI13" t="str">
            <v>B</v>
          </cell>
          <cell r="AJ13">
            <v>32</v>
          </cell>
          <cell r="AK13">
            <v>24</v>
          </cell>
          <cell r="AL13">
            <v>17</v>
          </cell>
          <cell r="AM13">
            <v>29</v>
          </cell>
          <cell r="AN13">
            <v>30</v>
          </cell>
          <cell r="AO13">
            <v>18</v>
          </cell>
          <cell r="AP13">
            <v>150</v>
          </cell>
          <cell r="AQ13" t="str">
            <v>B</v>
          </cell>
          <cell r="AR13">
            <v>32</v>
          </cell>
          <cell r="AS13">
            <v>24</v>
          </cell>
          <cell r="AT13">
            <v>17</v>
          </cell>
          <cell r="AU13">
            <v>29</v>
          </cell>
          <cell r="AV13">
            <v>30</v>
          </cell>
          <cell r="AW13">
            <v>18</v>
          </cell>
          <cell r="AX13">
            <v>150</v>
          </cell>
          <cell r="AY13" t="str">
            <v>B</v>
          </cell>
          <cell r="AZ13">
            <v>32</v>
          </cell>
          <cell r="BA13">
            <v>24</v>
          </cell>
          <cell r="BB13">
            <v>17</v>
          </cell>
          <cell r="BC13">
            <v>29</v>
          </cell>
          <cell r="BD13">
            <v>30</v>
          </cell>
          <cell r="BE13">
            <v>18</v>
          </cell>
          <cell r="BF13">
            <v>150</v>
          </cell>
          <cell r="BG13" t="str">
            <v>B</v>
          </cell>
          <cell r="BH13">
            <v>344</v>
          </cell>
          <cell r="BI13" t="str">
            <v>A</v>
          </cell>
          <cell r="BJ13">
            <v>1394</v>
          </cell>
          <cell r="BK13">
            <v>155</v>
          </cell>
          <cell r="BL13" t="str">
            <v>A</v>
          </cell>
        </row>
        <row r="14">
          <cell r="A14">
            <v>8</v>
          </cell>
          <cell r="B14">
            <v>8</v>
          </cell>
          <cell r="C14" t="str">
            <v>Qik(r r&amp;ok#b(ni m_k\Sik#miir kiniiJ</v>
          </cell>
          <cell r="D14">
            <v>32</v>
          </cell>
          <cell r="E14">
            <v>24</v>
          </cell>
          <cell r="F14">
            <v>17</v>
          </cell>
          <cell r="G14">
            <v>29</v>
          </cell>
          <cell r="H14">
            <v>30</v>
          </cell>
          <cell r="I14">
            <v>18</v>
          </cell>
          <cell r="J14">
            <v>150</v>
          </cell>
          <cell r="K14" t="str">
            <v>B</v>
          </cell>
          <cell r="L14">
            <v>32</v>
          </cell>
          <cell r="M14">
            <v>24</v>
          </cell>
          <cell r="N14">
            <v>17</v>
          </cell>
          <cell r="O14">
            <v>29</v>
          </cell>
          <cell r="P14">
            <v>30</v>
          </cell>
          <cell r="Q14">
            <v>18</v>
          </cell>
          <cell r="R14">
            <v>150</v>
          </cell>
          <cell r="S14" t="str">
            <v>B</v>
          </cell>
          <cell r="T14">
            <v>32</v>
          </cell>
          <cell r="U14">
            <v>24</v>
          </cell>
          <cell r="V14">
            <v>17</v>
          </cell>
          <cell r="W14">
            <v>29</v>
          </cell>
          <cell r="X14">
            <v>30</v>
          </cell>
          <cell r="Y14">
            <v>18</v>
          </cell>
          <cell r="Z14">
            <v>150</v>
          </cell>
          <cell r="AA14" t="str">
            <v>B</v>
          </cell>
          <cell r="AB14">
            <v>32</v>
          </cell>
          <cell r="AC14">
            <v>24</v>
          </cell>
          <cell r="AD14">
            <v>17</v>
          </cell>
          <cell r="AE14">
            <v>29</v>
          </cell>
          <cell r="AF14">
            <v>30</v>
          </cell>
          <cell r="AG14">
            <v>18</v>
          </cell>
          <cell r="AH14">
            <v>150</v>
          </cell>
          <cell r="AI14" t="str">
            <v>B</v>
          </cell>
          <cell r="AJ14">
            <v>32</v>
          </cell>
          <cell r="AK14">
            <v>24</v>
          </cell>
          <cell r="AL14">
            <v>17</v>
          </cell>
          <cell r="AM14">
            <v>29</v>
          </cell>
          <cell r="AN14">
            <v>30</v>
          </cell>
          <cell r="AO14">
            <v>18</v>
          </cell>
          <cell r="AP14">
            <v>150</v>
          </cell>
          <cell r="AQ14" t="str">
            <v>B</v>
          </cell>
          <cell r="AR14">
            <v>32</v>
          </cell>
          <cell r="AS14">
            <v>24</v>
          </cell>
          <cell r="AT14">
            <v>17</v>
          </cell>
          <cell r="AU14">
            <v>29</v>
          </cell>
          <cell r="AV14">
            <v>30</v>
          </cell>
          <cell r="AW14">
            <v>18</v>
          </cell>
          <cell r="AX14">
            <v>150</v>
          </cell>
          <cell r="AY14" t="str">
            <v>B</v>
          </cell>
          <cell r="AZ14">
            <v>32</v>
          </cell>
          <cell r="BA14">
            <v>24</v>
          </cell>
          <cell r="BB14">
            <v>17</v>
          </cell>
          <cell r="BC14">
            <v>29</v>
          </cell>
          <cell r="BD14">
            <v>30</v>
          </cell>
          <cell r="BE14">
            <v>18</v>
          </cell>
          <cell r="BF14">
            <v>150</v>
          </cell>
          <cell r="BG14" t="str">
            <v>B</v>
          </cell>
          <cell r="BH14">
            <v>307</v>
          </cell>
          <cell r="BI14" t="str">
            <v>B</v>
          </cell>
          <cell r="BJ14">
            <v>1357</v>
          </cell>
          <cell r="BK14">
            <v>151</v>
          </cell>
          <cell r="BL14" t="str">
            <v>A</v>
          </cell>
        </row>
        <row r="15">
          <cell r="A15">
            <v>9</v>
          </cell>
          <cell r="B15">
            <v>9</v>
          </cell>
          <cell r="C15" t="str">
            <v>Qik(r *Silpiib(ni s(owiiJ krSiniJ</v>
          </cell>
          <cell r="D15">
            <v>32</v>
          </cell>
          <cell r="E15">
            <v>24</v>
          </cell>
          <cell r="F15">
            <v>17</v>
          </cell>
          <cell r="G15">
            <v>29</v>
          </cell>
          <cell r="H15">
            <v>30</v>
          </cell>
          <cell r="I15">
            <v>18</v>
          </cell>
          <cell r="J15">
            <v>150</v>
          </cell>
          <cell r="K15" t="str">
            <v>B</v>
          </cell>
          <cell r="L15">
            <v>32</v>
          </cell>
          <cell r="M15">
            <v>24</v>
          </cell>
          <cell r="N15">
            <v>17</v>
          </cell>
          <cell r="O15">
            <v>29</v>
          </cell>
          <cell r="P15">
            <v>30</v>
          </cell>
          <cell r="Q15">
            <v>18</v>
          </cell>
          <cell r="R15">
            <v>150</v>
          </cell>
          <cell r="S15" t="str">
            <v>B</v>
          </cell>
          <cell r="T15">
            <v>32</v>
          </cell>
          <cell r="U15">
            <v>24</v>
          </cell>
          <cell r="V15">
            <v>17</v>
          </cell>
          <cell r="W15">
            <v>29</v>
          </cell>
          <cell r="X15">
            <v>30</v>
          </cell>
          <cell r="Y15">
            <v>18</v>
          </cell>
          <cell r="Z15">
            <v>150</v>
          </cell>
          <cell r="AA15" t="str">
            <v>B</v>
          </cell>
          <cell r="AB15">
            <v>32</v>
          </cell>
          <cell r="AC15">
            <v>24</v>
          </cell>
          <cell r="AD15">
            <v>17</v>
          </cell>
          <cell r="AE15">
            <v>29</v>
          </cell>
          <cell r="AF15">
            <v>30</v>
          </cell>
          <cell r="AG15">
            <v>18</v>
          </cell>
          <cell r="AH15">
            <v>150</v>
          </cell>
          <cell r="AI15" t="str">
            <v>B</v>
          </cell>
          <cell r="AJ15">
            <v>32</v>
          </cell>
          <cell r="AK15">
            <v>24</v>
          </cell>
          <cell r="AL15">
            <v>17</v>
          </cell>
          <cell r="AM15">
            <v>29</v>
          </cell>
          <cell r="AN15">
            <v>30</v>
          </cell>
          <cell r="AO15">
            <v>18</v>
          </cell>
          <cell r="AP15">
            <v>150</v>
          </cell>
          <cell r="AQ15" t="str">
            <v>B</v>
          </cell>
          <cell r="AR15">
            <v>32</v>
          </cell>
          <cell r="AS15">
            <v>24</v>
          </cell>
          <cell r="AT15">
            <v>17</v>
          </cell>
          <cell r="AU15">
            <v>29</v>
          </cell>
          <cell r="AV15">
            <v>30</v>
          </cell>
          <cell r="AW15">
            <v>18</v>
          </cell>
          <cell r="AX15">
            <v>150</v>
          </cell>
          <cell r="AY15" t="str">
            <v>B</v>
          </cell>
          <cell r="AZ15">
            <v>32</v>
          </cell>
          <cell r="BA15">
            <v>24</v>
          </cell>
          <cell r="BB15">
            <v>17</v>
          </cell>
          <cell r="BC15">
            <v>29</v>
          </cell>
          <cell r="BD15">
            <v>30</v>
          </cell>
          <cell r="BE15">
            <v>18</v>
          </cell>
          <cell r="BF15">
            <v>150</v>
          </cell>
          <cell r="BG15" t="str">
            <v>B</v>
          </cell>
          <cell r="BH15">
            <v>330</v>
          </cell>
          <cell r="BI15" t="str">
            <v>A</v>
          </cell>
          <cell r="BJ15">
            <v>1380</v>
          </cell>
          <cell r="BK15">
            <v>153</v>
          </cell>
          <cell r="BL15" t="str">
            <v>A</v>
          </cell>
        </row>
        <row r="16">
          <cell r="A16">
            <v>10</v>
          </cell>
          <cell r="B16">
            <v>10</v>
          </cell>
          <cell r="C16" t="str">
            <v>p{jipi*ti p|nimi *vini(dBiie giIDiJ</v>
          </cell>
          <cell r="D16">
            <v>32</v>
          </cell>
          <cell r="E16">
            <v>24</v>
          </cell>
          <cell r="F16">
            <v>17</v>
          </cell>
          <cell r="G16">
            <v>29</v>
          </cell>
          <cell r="H16">
            <v>30</v>
          </cell>
          <cell r="I16">
            <v>18</v>
          </cell>
          <cell r="J16">
            <v>150</v>
          </cell>
          <cell r="K16" t="str">
            <v>B</v>
          </cell>
          <cell r="L16">
            <v>32</v>
          </cell>
          <cell r="M16">
            <v>24</v>
          </cell>
          <cell r="N16">
            <v>17</v>
          </cell>
          <cell r="O16">
            <v>29</v>
          </cell>
          <cell r="P16">
            <v>30</v>
          </cell>
          <cell r="Q16">
            <v>18</v>
          </cell>
          <cell r="R16">
            <v>150</v>
          </cell>
          <cell r="S16" t="str">
            <v>B</v>
          </cell>
          <cell r="T16">
            <v>32</v>
          </cell>
          <cell r="U16">
            <v>24</v>
          </cell>
          <cell r="V16">
            <v>17</v>
          </cell>
          <cell r="W16">
            <v>29</v>
          </cell>
          <cell r="X16">
            <v>30</v>
          </cell>
          <cell r="Y16">
            <v>18</v>
          </cell>
          <cell r="Z16">
            <v>150</v>
          </cell>
          <cell r="AA16" t="str">
            <v>B</v>
          </cell>
          <cell r="AB16">
            <v>32</v>
          </cell>
          <cell r="AC16">
            <v>24</v>
          </cell>
          <cell r="AD16">
            <v>17</v>
          </cell>
          <cell r="AE16">
            <v>29</v>
          </cell>
          <cell r="AF16">
            <v>30</v>
          </cell>
          <cell r="AG16">
            <v>18</v>
          </cell>
          <cell r="AH16">
            <v>150</v>
          </cell>
          <cell r="AI16" t="str">
            <v>B</v>
          </cell>
          <cell r="AJ16">
            <v>32</v>
          </cell>
          <cell r="AK16">
            <v>24</v>
          </cell>
          <cell r="AL16">
            <v>17</v>
          </cell>
          <cell r="AM16">
            <v>29</v>
          </cell>
          <cell r="AN16">
            <v>30</v>
          </cell>
          <cell r="AO16">
            <v>18</v>
          </cell>
          <cell r="AP16">
            <v>150</v>
          </cell>
          <cell r="AQ16" t="str">
            <v>B</v>
          </cell>
          <cell r="AR16">
            <v>32</v>
          </cell>
          <cell r="AS16">
            <v>24</v>
          </cell>
          <cell r="AT16">
            <v>17</v>
          </cell>
          <cell r="AU16">
            <v>29</v>
          </cell>
          <cell r="AV16">
            <v>30</v>
          </cell>
          <cell r="AW16">
            <v>18</v>
          </cell>
          <cell r="AX16">
            <v>150</v>
          </cell>
          <cell r="AY16" t="str">
            <v>B</v>
          </cell>
          <cell r="AZ16">
            <v>32</v>
          </cell>
          <cell r="BA16">
            <v>24</v>
          </cell>
          <cell r="BB16">
            <v>17</v>
          </cell>
          <cell r="BC16">
            <v>29</v>
          </cell>
          <cell r="BD16">
            <v>30</v>
          </cell>
          <cell r="BE16">
            <v>18</v>
          </cell>
          <cell r="BF16">
            <v>150</v>
          </cell>
          <cell r="BG16" t="str">
            <v>B</v>
          </cell>
          <cell r="BH16">
            <v>311.5</v>
          </cell>
          <cell r="BI16" t="str">
            <v>B</v>
          </cell>
          <cell r="BJ16">
            <v>1361.5</v>
          </cell>
          <cell r="BK16">
            <v>151</v>
          </cell>
          <cell r="BL16" t="str">
            <v>A</v>
          </cell>
        </row>
        <row r="17">
          <cell r="A17">
            <v>11</v>
          </cell>
          <cell r="B17">
            <v>11</v>
          </cell>
          <cell r="C17" t="str">
            <v>Qik(r airti&amp;b(ni rm(SiBiie riviJJ</v>
          </cell>
          <cell r="D17">
            <v>32</v>
          </cell>
          <cell r="E17">
            <v>24</v>
          </cell>
          <cell r="F17">
            <v>17</v>
          </cell>
          <cell r="G17">
            <v>29</v>
          </cell>
          <cell r="H17">
            <v>30</v>
          </cell>
          <cell r="I17">
            <v>18</v>
          </cell>
          <cell r="J17">
            <v>150</v>
          </cell>
          <cell r="K17" t="str">
            <v>B</v>
          </cell>
          <cell r="L17">
            <v>32</v>
          </cell>
          <cell r="M17">
            <v>24</v>
          </cell>
          <cell r="N17">
            <v>17</v>
          </cell>
          <cell r="O17">
            <v>29</v>
          </cell>
          <cell r="P17">
            <v>30</v>
          </cell>
          <cell r="Q17">
            <v>18</v>
          </cell>
          <cell r="R17">
            <v>150</v>
          </cell>
          <cell r="S17" t="str">
            <v>B</v>
          </cell>
          <cell r="T17">
            <v>32</v>
          </cell>
          <cell r="U17">
            <v>24</v>
          </cell>
          <cell r="V17">
            <v>17</v>
          </cell>
          <cell r="W17">
            <v>29</v>
          </cell>
          <cell r="X17">
            <v>30</v>
          </cell>
          <cell r="Y17">
            <v>18</v>
          </cell>
          <cell r="Z17">
            <v>150</v>
          </cell>
          <cell r="AA17" t="str">
            <v>B</v>
          </cell>
          <cell r="AB17">
            <v>32</v>
          </cell>
          <cell r="AC17">
            <v>24</v>
          </cell>
          <cell r="AD17">
            <v>17</v>
          </cell>
          <cell r="AE17">
            <v>29</v>
          </cell>
          <cell r="AF17">
            <v>30</v>
          </cell>
          <cell r="AG17">
            <v>18</v>
          </cell>
          <cell r="AH17">
            <v>150</v>
          </cell>
          <cell r="AI17" t="str">
            <v>B</v>
          </cell>
          <cell r="AJ17">
            <v>32</v>
          </cell>
          <cell r="AK17">
            <v>24</v>
          </cell>
          <cell r="AL17">
            <v>17</v>
          </cell>
          <cell r="AM17">
            <v>29</v>
          </cell>
          <cell r="AN17">
            <v>30</v>
          </cell>
          <cell r="AO17">
            <v>18</v>
          </cell>
          <cell r="AP17">
            <v>150</v>
          </cell>
          <cell r="AQ17" t="str">
            <v>B</v>
          </cell>
          <cell r="AR17">
            <v>32</v>
          </cell>
          <cell r="AS17">
            <v>24</v>
          </cell>
          <cell r="AT17">
            <v>17</v>
          </cell>
          <cell r="AU17">
            <v>29</v>
          </cell>
          <cell r="AV17">
            <v>30</v>
          </cell>
          <cell r="AW17">
            <v>18</v>
          </cell>
          <cell r="AX17">
            <v>150</v>
          </cell>
          <cell r="AY17" t="str">
            <v>B</v>
          </cell>
          <cell r="AZ17">
            <v>32</v>
          </cell>
          <cell r="BA17">
            <v>24</v>
          </cell>
          <cell r="BB17">
            <v>17</v>
          </cell>
          <cell r="BC17">
            <v>29</v>
          </cell>
          <cell r="BD17">
            <v>30</v>
          </cell>
          <cell r="BE17">
            <v>18</v>
          </cell>
          <cell r="BF17">
            <v>150</v>
          </cell>
          <cell r="BG17" t="str">
            <v>B</v>
          </cell>
          <cell r="BH17">
            <v>355.5</v>
          </cell>
          <cell r="BI17" t="str">
            <v>A</v>
          </cell>
          <cell r="BJ17">
            <v>1405.5</v>
          </cell>
          <cell r="BK17">
            <v>156</v>
          </cell>
          <cell r="BL17" t="str">
            <v>A</v>
          </cell>
        </row>
        <row r="18">
          <cell r="A18">
            <v>12</v>
          </cell>
          <cell r="B18">
            <v>12</v>
          </cell>
          <cell r="C18" t="str">
            <v>riviL p|nimi rm(SiBiie k\SiiBiie</v>
          </cell>
          <cell r="D18">
            <v>32</v>
          </cell>
          <cell r="E18">
            <v>24</v>
          </cell>
          <cell r="F18">
            <v>17</v>
          </cell>
          <cell r="G18">
            <v>29</v>
          </cell>
          <cell r="H18">
            <v>30</v>
          </cell>
          <cell r="I18">
            <v>18</v>
          </cell>
          <cell r="J18">
            <v>150</v>
          </cell>
          <cell r="K18" t="str">
            <v>B</v>
          </cell>
          <cell r="L18">
            <v>32</v>
          </cell>
          <cell r="M18">
            <v>24</v>
          </cell>
          <cell r="N18">
            <v>17</v>
          </cell>
          <cell r="O18">
            <v>29</v>
          </cell>
          <cell r="P18">
            <v>30</v>
          </cell>
          <cell r="Q18">
            <v>18</v>
          </cell>
          <cell r="R18">
            <v>150</v>
          </cell>
          <cell r="S18" t="str">
            <v>B</v>
          </cell>
          <cell r="T18">
            <v>32</v>
          </cell>
          <cell r="U18">
            <v>24</v>
          </cell>
          <cell r="V18">
            <v>17</v>
          </cell>
          <cell r="W18">
            <v>29</v>
          </cell>
          <cell r="X18">
            <v>30</v>
          </cell>
          <cell r="Y18">
            <v>18</v>
          </cell>
          <cell r="Z18">
            <v>150</v>
          </cell>
          <cell r="AA18" t="str">
            <v>B</v>
          </cell>
          <cell r="AB18">
            <v>32</v>
          </cell>
          <cell r="AC18">
            <v>24</v>
          </cell>
          <cell r="AD18">
            <v>17</v>
          </cell>
          <cell r="AE18">
            <v>29</v>
          </cell>
          <cell r="AF18">
            <v>30</v>
          </cell>
          <cell r="AG18">
            <v>18</v>
          </cell>
          <cell r="AH18">
            <v>150</v>
          </cell>
          <cell r="AI18" t="str">
            <v>B</v>
          </cell>
          <cell r="AJ18">
            <v>32</v>
          </cell>
          <cell r="AK18">
            <v>24</v>
          </cell>
          <cell r="AL18">
            <v>17</v>
          </cell>
          <cell r="AM18">
            <v>29</v>
          </cell>
          <cell r="AN18">
            <v>30</v>
          </cell>
          <cell r="AO18">
            <v>18</v>
          </cell>
          <cell r="AP18">
            <v>150</v>
          </cell>
          <cell r="AQ18" t="str">
            <v>B</v>
          </cell>
          <cell r="AR18">
            <v>32</v>
          </cell>
          <cell r="AS18">
            <v>24</v>
          </cell>
          <cell r="AT18">
            <v>17</v>
          </cell>
          <cell r="AU18">
            <v>29</v>
          </cell>
          <cell r="AV18">
            <v>30</v>
          </cell>
          <cell r="AW18">
            <v>18</v>
          </cell>
          <cell r="AX18">
            <v>150</v>
          </cell>
          <cell r="AY18" t="str">
            <v>B</v>
          </cell>
          <cell r="AZ18">
            <v>32</v>
          </cell>
          <cell r="BA18">
            <v>24</v>
          </cell>
          <cell r="BB18">
            <v>17</v>
          </cell>
          <cell r="BC18">
            <v>29</v>
          </cell>
          <cell r="BD18">
            <v>30</v>
          </cell>
          <cell r="BE18">
            <v>18</v>
          </cell>
          <cell r="BF18">
            <v>150</v>
          </cell>
          <cell r="BG18" t="str">
            <v>B</v>
          </cell>
          <cell r="BH18">
            <v>324</v>
          </cell>
          <cell r="BI18" t="str">
            <v>A</v>
          </cell>
          <cell r="BJ18">
            <v>1374</v>
          </cell>
          <cell r="BK18">
            <v>153</v>
          </cell>
          <cell r="BL18" t="str">
            <v>A</v>
          </cell>
        </row>
        <row r="19">
          <cell r="A19">
            <v>13</v>
          </cell>
          <cell r="B19">
            <v>13</v>
          </cell>
          <cell r="C19" t="str">
            <v>piT\li a*pi^tiib(ni *dli&amp;piBiie kiSi&amp;rimiBiie</v>
          </cell>
          <cell r="D19">
            <v>32</v>
          </cell>
          <cell r="E19">
            <v>24</v>
          </cell>
          <cell r="F19">
            <v>17</v>
          </cell>
          <cell r="G19">
            <v>29</v>
          </cell>
          <cell r="H19">
            <v>30</v>
          </cell>
          <cell r="I19">
            <v>18</v>
          </cell>
          <cell r="J19">
            <v>150</v>
          </cell>
          <cell r="K19" t="str">
            <v>B</v>
          </cell>
          <cell r="L19">
            <v>32</v>
          </cell>
          <cell r="M19">
            <v>24</v>
          </cell>
          <cell r="N19">
            <v>17</v>
          </cell>
          <cell r="O19">
            <v>29</v>
          </cell>
          <cell r="P19">
            <v>30</v>
          </cell>
          <cell r="Q19">
            <v>18</v>
          </cell>
          <cell r="R19">
            <v>150</v>
          </cell>
          <cell r="S19" t="str">
            <v>B</v>
          </cell>
          <cell r="T19">
            <v>32</v>
          </cell>
          <cell r="U19">
            <v>24</v>
          </cell>
          <cell r="V19">
            <v>17</v>
          </cell>
          <cell r="W19">
            <v>29</v>
          </cell>
          <cell r="X19">
            <v>30</v>
          </cell>
          <cell r="Y19">
            <v>18</v>
          </cell>
          <cell r="Z19">
            <v>150</v>
          </cell>
          <cell r="AA19" t="str">
            <v>B</v>
          </cell>
          <cell r="AB19">
            <v>32</v>
          </cell>
          <cell r="AC19">
            <v>24</v>
          </cell>
          <cell r="AD19">
            <v>17</v>
          </cell>
          <cell r="AE19">
            <v>29</v>
          </cell>
          <cell r="AF19">
            <v>30</v>
          </cell>
          <cell r="AG19">
            <v>18</v>
          </cell>
          <cell r="AH19">
            <v>150</v>
          </cell>
          <cell r="AI19" t="str">
            <v>B</v>
          </cell>
          <cell r="AJ19">
            <v>32</v>
          </cell>
          <cell r="AK19">
            <v>24</v>
          </cell>
          <cell r="AL19">
            <v>17</v>
          </cell>
          <cell r="AM19">
            <v>29</v>
          </cell>
          <cell r="AN19">
            <v>30</v>
          </cell>
          <cell r="AO19">
            <v>18</v>
          </cell>
          <cell r="AP19">
            <v>150</v>
          </cell>
          <cell r="AQ19" t="str">
            <v>B</v>
          </cell>
          <cell r="AR19">
            <v>32</v>
          </cell>
          <cell r="AS19">
            <v>24</v>
          </cell>
          <cell r="AT19">
            <v>17</v>
          </cell>
          <cell r="AU19">
            <v>29</v>
          </cell>
          <cell r="AV19">
            <v>30</v>
          </cell>
          <cell r="AW19">
            <v>18</v>
          </cell>
          <cell r="AX19">
            <v>150</v>
          </cell>
          <cell r="AY19" t="str">
            <v>B</v>
          </cell>
          <cell r="AZ19">
            <v>32</v>
          </cell>
          <cell r="BA19">
            <v>24</v>
          </cell>
          <cell r="BB19">
            <v>17</v>
          </cell>
          <cell r="BC19">
            <v>29</v>
          </cell>
          <cell r="BD19">
            <v>30</v>
          </cell>
          <cell r="BE19">
            <v>18</v>
          </cell>
          <cell r="BF19">
            <v>150</v>
          </cell>
          <cell r="BG19" t="str">
            <v>B</v>
          </cell>
          <cell r="BH19">
            <v>338.5</v>
          </cell>
          <cell r="BI19" t="str">
            <v>A</v>
          </cell>
          <cell r="BJ19">
            <v>1388.5</v>
          </cell>
          <cell r="BK19">
            <v>154</v>
          </cell>
          <cell r="BL19" t="str">
            <v>A</v>
          </cell>
        </row>
        <row r="20">
          <cell r="A20">
            <v>14</v>
          </cell>
          <cell r="B20">
            <v>14</v>
          </cell>
          <cell r="C20" t="str">
            <v>piT\li *vi*wib(ni kmil(Sik#miir k\Siviliili</v>
          </cell>
          <cell r="D20">
            <v>32</v>
          </cell>
          <cell r="E20">
            <v>24</v>
          </cell>
          <cell r="F20">
            <v>17</v>
          </cell>
          <cell r="G20">
            <v>29</v>
          </cell>
          <cell r="H20">
            <v>30</v>
          </cell>
          <cell r="I20">
            <v>18</v>
          </cell>
          <cell r="J20">
            <v>150</v>
          </cell>
          <cell r="K20" t="str">
            <v>B</v>
          </cell>
          <cell r="L20">
            <v>32</v>
          </cell>
          <cell r="M20">
            <v>24</v>
          </cell>
          <cell r="N20">
            <v>17</v>
          </cell>
          <cell r="O20">
            <v>29</v>
          </cell>
          <cell r="P20">
            <v>30</v>
          </cell>
          <cell r="Q20">
            <v>18</v>
          </cell>
          <cell r="R20">
            <v>150</v>
          </cell>
          <cell r="S20" t="str">
            <v>B</v>
          </cell>
          <cell r="T20">
            <v>32</v>
          </cell>
          <cell r="U20">
            <v>24</v>
          </cell>
          <cell r="V20">
            <v>17</v>
          </cell>
          <cell r="W20">
            <v>29</v>
          </cell>
          <cell r="X20">
            <v>30</v>
          </cell>
          <cell r="Y20">
            <v>18</v>
          </cell>
          <cell r="Z20">
            <v>150</v>
          </cell>
          <cell r="AA20" t="str">
            <v>B</v>
          </cell>
          <cell r="AB20">
            <v>32</v>
          </cell>
          <cell r="AC20">
            <v>24</v>
          </cell>
          <cell r="AD20">
            <v>17</v>
          </cell>
          <cell r="AE20">
            <v>29</v>
          </cell>
          <cell r="AF20">
            <v>30</v>
          </cell>
          <cell r="AG20">
            <v>18</v>
          </cell>
          <cell r="AH20">
            <v>150</v>
          </cell>
          <cell r="AI20" t="str">
            <v>B</v>
          </cell>
          <cell r="AJ20">
            <v>32</v>
          </cell>
          <cell r="AK20">
            <v>24</v>
          </cell>
          <cell r="AL20">
            <v>17</v>
          </cell>
          <cell r="AM20">
            <v>29</v>
          </cell>
          <cell r="AN20">
            <v>30</v>
          </cell>
          <cell r="AO20">
            <v>18</v>
          </cell>
          <cell r="AP20">
            <v>150</v>
          </cell>
          <cell r="AQ20" t="str">
            <v>B</v>
          </cell>
          <cell r="AR20">
            <v>32</v>
          </cell>
          <cell r="AS20">
            <v>24</v>
          </cell>
          <cell r="AT20">
            <v>17</v>
          </cell>
          <cell r="AU20">
            <v>29</v>
          </cell>
          <cell r="AV20">
            <v>30</v>
          </cell>
          <cell r="AW20">
            <v>18</v>
          </cell>
          <cell r="AX20">
            <v>150</v>
          </cell>
          <cell r="AY20" t="str">
            <v>B</v>
          </cell>
          <cell r="AZ20">
            <v>32</v>
          </cell>
          <cell r="BA20">
            <v>24</v>
          </cell>
          <cell r="BB20">
            <v>17</v>
          </cell>
          <cell r="BC20">
            <v>29</v>
          </cell>
          <cell r="BD20">
            <v>30</v>
          </cell>
          <cell r="BE20">
            <v>18</v>
          </cell>
          <cell r="BF20">
            <v>150</v>
          </cell>
          <cell r="BG20" t="str">
            <v>B</v>
          </cell>
          <cell r="BH20">
            <v>383</v>
          </cell>
          <cell r="BI20" t="str">
            <v>A</v>
          </cell>
          <cell r="BJ20">
            <v>1433</v>
          </cell>
          <cell r="BK20">
            <v>159</v>
          </cell>
          <cell r="BL20" t="str">
            <v>A</v>
          </cell>
        </row>
        <row r="21">
          <cell r="A21">
            <v>15</v>
          </cell>
          <cell r="B21">
            <v>15</v>
          </cell>
          <cell r="C21" t="str">
            <v>piT\li yiiHi&amp;b(ni p{kiSiBiie ki*ntiliili</v>
          </cell>
          <cell r="D21">
            <v>32</v>
          </cell>
          <cell r="E21">
            <v>24</v>
          </cell>
          <cell r="F21">
            <v>17</v>
          </cell>
          <cell r="G21">
            <v>29</v>
          </cell>
          <cell r="H21">
            <v>30</v>
          </cell>
          <cell r="I21">
            <v>18</v>
          </cell>
          <cell r="J21">
            <v>150</v>
          </cell>
          <cell r="K21" t="str">
            <v>B</v>
          </cell>
          <cell r="L21">
            <v>32</v>
          </cell>
          <cell r="M21">
            <v>24</v>
          </cell>
          <cell r="N21">
            <v>17</v>
          </cell>
          <cell r="O21">
            <v>29</v>
          </cell>
          <cell r="P21">
            <v>30</v>
          </cell>
          <cell r="Q21">
            <v>18</v>
          </cell>
          <cell r="R21">
            <v>150</v>
          </cell>
          <cell r="S21" t="str">
            <v>B</v>
          </cell>
          <cell r="T21">
            <v>32</v>
          </cell>
          <cell r="U21">
            <v>24</v>
          </cell>
          <cell r="V21">
            <v>17</v>
          </cell>
          <cell r="W21">
            <v>29</v>
          </cell>
          <cell r="X21">
            <v>30</v>
          </cell>
          <cell r="Y21">
            <v>18</v>
          </cell>
          <cell r="Z21">
            <v>150</v>
          </cell>
          <cell r="AA21" t="str">
            <v>B</v>
          </cell>
          <cell r="AB21">
            <v>32</v>
          </cell>
          <cell r="AC21">
            <v>24</v>
          </cell>
          <cell r="AD21">
            <v>17</v>
          </cell>
          <cell r="AE21">
            <v>29</v>
          </cell>
          <cell r="AF21">
            <v>30</v>
          </cell>
          <cell r="AG21">
            <v>18</v>
          </cell>
          <cell r="AH21">
            <v>150</v>
          </cell>
          <cell r="AI21" t="str">
            <v>B</v>
          </cell>
          <cell r="AJ21">
            <v>32</v>
          </cell>
          <cell r="AK21">
            <v>24</v>
          </cell>
          <cell r="AL21">
            <v>17</v>
          </cell>
          <cell r="AM21">
            <v>29</v>
          </cell>
          <cell r="AN21">
            <v>30</v>
          </cell>
          <cell r="AO21">
            <v>18</v>
          </cell>
          <cell r="AP21">
            <v>150</v>
          </cell>
          <cell r="AQ21" t="str">
            <v>B</v>
          </cell>
          <cell r="AR21">
            <v>32</v>
          </cell>
          <cell r="AS21">
            <v>24</v>
          </cell>
          <cell r="AT21">
            <v>17</v>
          </cell>
          <cell r="AU21">
            <v>29</v>
          </cell>
          <cell r="AV21">
            <v>30</v>
          </cell>
          <cell r="AW21">
            <v>18</v>
          </cell>
          <cell r="AX21">
            <v>150</v>
          </cell>
          <cell r="AY21" t="str">
            <v>B</v>
          </cell>
          <cell r="AZ21">
            <v>32</v>
          </cell>
          <cell r="BA21">
            <v>24</v>
          </cell>
          <cell r="BB21">
            <v>17</v>
          </cell>
          <cell r="BC21">
            <v>29</v>
          </cell>
          <cell r="BD21">
            <v>30</v>
          </cell>
          <cell r="BE21">
            <v>18</v>
          </cell>
          <cell r="BF21">
            <v>150</v>
          </cell>
          <cell r="BG21" t="str">
            <v>B</v>
          </cell>
          <cell r="BH21">
            <v>381</v>
          </cell>
          <cell r="BI21" t="str">
            <v>A</v>
          </cell>
          <cell r="BJ21">
            <v>1431</v>
          </cell>
          <cell r="BK21">
            <v>159</v>
          </cell>
          <cell r="BL21" t="str">
            <v>A</v>
          </cell>
        </row>
        <row r="22">
          <cell r="A22">
            <v>16</v>
          </cell>
          <cell r="B22">
            <v>16</v>
          </cell>
          <cell r="C22" t="str">
            <v>piT\li si(nili Bi&amp;KiiBiie DihyiiBiie</v>
          </cell>
          <cell r="D22">
            <v>32</v>
          </cell>
          <cell r="E22">
            <v>24</v>
          </cell>
          <cell r="F22">
            <v>17</v>
          </cell>
          <cell r="G22">
            <v>29</v>
          </cell>
          <cell r="H22">
            <v>30</v>
          </cell>
          <cell r="I22">
            <v>18</v>
          </cell>
          <cell r="J22">
            <v>150</v>
          </cell>
          <cell r="K22" t="str">
            <v>B</v>
          </cell>
          <cell r="L22">
            <v>32</v>
          </cell>
          <cell r="M22">
            <v>24</v>
          </cell>
          <cell r="N22">
            <v>17</v>
          </cell>
          <cell r="O22">
            <v>29</v>
          </cell>
          <cell r="P22">
            <v>30</v>
          </cell>
          <cell r="Q22">
            <v>18</v>
          </cell>
          <cell r="R22">
            <v>150</v>
          </cell>
          <cell r="S22" t="str">
            <v>B</v>
          </cell>
          <cell r="T22">
            <v>32</v>
          </cell>
          <cell r="U22">
            <v>24</v>
          </cell>
          <cell r="V22">
            <v>17</v>
          </cell>
          <cell r="W22">
            <v>29</v>
          </cell>
          <cell r="X22">
            <v>30</v>
          </cell>
          <cell r="Y22">
            <v>18</v>
          </cell>
          <cell r="Z22">
            <v>150</v>
          </cell>
          <cell r="AA22" t="str">
            <v>B</v>
          </cell>
          <cell r="AB22">
            <v>32</v>
          </cell>
          <cell r="AC22">
            <v>24</v>
          </cell>
          <cell r="AD22">
            <v>17</v>
          </cell>
          <cell r="AE22">
            <v>29</v>
          </cell>
          <cell r="AF22">
            <v>30</v>
          </cell>
          <cell r="AG22">
            <v>18</v>
          </cell>
          <cell r="AH22">
            <v>150</v>
          </cell>
          <cell r="AI22" t="str">
            <v>B</v>
          </cell>
          <cell r="AJ22">
            <v>32</v>
          </cell>
          <cell r="AK22">
            <v>24</v>
          </cell>
          <cell r="AL22">
            <v>17</v>
          </cell>
          <cell r="AM22">
            <v>29</v>
          </cell>
          <cell r="AN22">
            <v>30</v>
          </cell>
          <cell r="AO22">
            <v>18</v>
          </cell>
          <cell r="AP22">
            <v>150</v>
          </cell>
          <cell r="AQ22" t="str">
            <v>B</v>
          </cell>
          <cell r="AR22">
            <v>32</v>
          </cell>
          <cell r="AS22">
            <v>24</v>
          </cell>
          <cell r="AT22">
            <v>17</v>
          </cell>
          <cell r="AU22">
            <v>29</v>
          </cell>
          <cell r="AV22">
            <v>30</v>
          </cell>
          <cell r="AW22">
            <v>18</v>
          </cell>
          <cell r="AX22">
            <v>150</v>
          </cell>
          <cell r="AY22" t="str">
            <v>B</v>
          </cell>
          <cell r="AZ22">
            <v>32</v>
          </cell>
          <cell r="BA22">
            <v>24</v>
          </cell>
          <cell r="BB22">
            <v>17</v>
          </cell>
          <cell r="BC22">
            <v>29</v>
          </cell>
          <cell r="BD22">
            <v>30</v>
          </cell>
          <cell r="BE22">
            <v>18</v>
          </cell>
          <cell r="BF22">
            <v>150</v>
          </cell>
          <cell r="BG22" t="str">
            <v>B</v>
          </cell>
          <cell r="BH22">
            <v>368.5</v>
          </cell>
          <cell r="BI22" t="str">
            <v>A</v>
          </cell>
          <cell r="BJ22">
            <v>1418.5</v>
          </cell>
          <cell r="BK22">
            <v>158</v>
          </cell>
          <cell r="BL22" t="str">
            <v>A</v>
          </cell>
        </row>
        <row r="23">
          <cell r="A23">
            <v>17</v>
          </cell>
          <cell r="B23">
            <v>17</v>
          </cell>
          <cell r="C23" t="str">
            <v>piT\li JZii m_k\SiBiie dttirimidisi</v>
          </cell>
          <cell r="D23">
            <v>32</v>
          </cell>
          <cell r="E23">
            <v>24</v>
          </cell>
          <cell r="F23">
            <v>17</v>
          </cell>
          <cell r="G23">
            <v>29</v>
          </cell>
          <cell r="H23">
            <v>30</v>
          </cell>
          <cell r="I23">
            <v>18</v>
          </cell>
          <cell r="J23">
            <v>150</v>
          </cell>
          <cell r="K23" t="str">
            <v>B</v>
          </cell>
          <cell r="L23">
            <v>32</v>
          </cell>
          <cell r="M23">
            <v>24</v>
          </cell>
          <cell r="N23">
            <v>17</v>
          </cell>
          <cell r="O23">
            <v>29</v>
          </cell>
          <cell r="P23">
            <v>30</v>
          </cell>
          <cell r="Q23">
            <v>18</v>
          </cell>
          <cell r="R23">
            <v>150</v>
          </cell>
          <cell r="S23" t="str">
            <v>B</v>
          </cell>
          <cell r="T23">
            <v>32</v>
          </cell>
          <cell r="U23">
            <v>24</v>
          </cell>
          <cell r="V23">
            <v>17</v>
          </cell>
          <cell r="W23">
            <v>29</v>
          </cell>
          <cell r="X23">
            <v>30</v>
          </cell>
          <cell r="Y23">
            <v>18</v>
          </cell>
          <cell r="Z23">
            <v>150</v>
          </cell>
          <cell r="AA23" t="str">
            <v>B</v>
          </cell>
          <cell r="AB23">
            <v>32</v>
          </cell>
          <cell r="AC23">
            <v>24</v>
          </cell>
          <cell r="AD23">
            <v>17</v>
          </cell>
          <cell r="AE23">
            <v>29</v>
          </cell>
          <cell r="AF23">
            <v>30</v>
          </cell>
          <cell r="AG23">
            <v>18</v>
          </cell>
          <cell r="AH23">
            <v>150</v>
          </cell>
          <cell r="AI23" t="str">
            <v>B</v>
          </cell>
          <cell r="AJ23">
            <v>32</v>
          </cell>
          <cell r="AK23">
            <v>24</v>
          </cell>
          <cell r="AL23">
            <v>17</v>
          </cell>
          <cell r="AM23">
            <v>29</v>
          </cell>
          <cell r="AN23">
            <v>30</v>
          </cell>
          <cell r="AO23">
            <v>18</v>
          </cell>
          <cell r="AP23">
            <v>150</v>
          </cell>
          <cell r="AQ23" t="str">
            <v>B</v>
          </cell>
          <cell r="AR23">
            <v>32</v>
          </cell>
          <cell r="AS23">
            <v>24</v>
          </cell>
          <cell r="AT23">
            <v>17</v>
          </cell>
          <cell r="AU23">
            <v>29</v>
          </cell>
          <cell r="AV23">
            <v>30</v>
          </cell>
          <cell r="AW23">
            <v>18</v>
          </cell>
          <cell r="AX23">
            <v>150</v>
          </cell>
          <cell r="AY23" t="str">
            <v>B</v>
          </cell>
          <cell r="AZ23">
            <v>32</v>
          </cell>
          <cell r="BA23">
            <v>24</v>
          </cell>
          <cell r="BB23">
            <v>17</v>
          </cell>
          <cell r="BC23">
            <v>29</v>
          </cell>
          <cell r="BD23">
            <v>30</v>
          </cell>
          <cell r="BE23">
            <v>18</v>
          </cell>
          <cell r="BF23">
            <v>150</v>
          </cell>
          <cell r="BG23" t="str">
            <v>B</v>
          </cell>
          <cell r="BH23">
            <v>379</v>
          </cell>
          <cell r="BI23" t="str">
            <v>A</v>
          </cell>
          <cell r="BJ23">
            <v>1429</v>
          </cell>
          <cell r="BK23">
            <v>159</v>
          </cell>
          <cell r="BL23" t="str">
            <v>A</v>
          </cell>
        </row>
        <row r="24">
          <cell r="A24">
            <v>18</v>
          </cell>
          <cell r="B24">
            <v>18</v>
          </cell>
          <cell r="C24" t="str">
            <v>zilii s(jli j(rivir*sIh ligiwi&amp;r*sioh</v>
          </cell>
          <cell r="D24">
            <v>32</v>
          </cell>
          <cell r="E24">
            <v>24</v>
          </cell>
          <cell r="F24">
            <v>17</v>
          </cell>
          <cell r="G24">
            <v>29</v>
          </cell>
          <cell r="H24">
            <v>30</v>
          </cell>
          <cell r="I24">
            <v>18</v>
          </cell>
          <cell r="J24">
            <v>150</v>
          </cell>
          <cell r="K24" t="str">
            <v>B</v>
          </cell>
          <cell r="L24">
            <v>32</v>
          </cell>
          <cell r="M24">
            <v>24</v>
          </cell>
          <cell r="N24">
            <v>17</v>
          </cell>
          <cell r="O24">
            <v>29</v>
          </cell>
          <cell r="P24">
            <v>30</v>
          </cell>
          <cell r="Q24">
            <v>18</v>
          </cell>
          <cell r="R24">
            <v>150</v>
          </cell>
          <cell r="S24" t="str">
            <v>B</v>
          </cell>
          <cell r="T24">
            <v>32</v>
          </cell>
          <cell r="U24">
            <v>24</v>
          </cell>
          <cell r="V24">
            <v>17</v>
          </cell>
          <cell r="W24">
            <v>29</v>
          </cell>
          <cell r="X24">
            <v>30</v>
          </cell>
          <cell r="Y24">
            <v>18</v>
          </cell>
          <cell r="Z24">
            <v>150</v>
          </cell>
          <cell r="AA24" t="str">
            <v>B</v>
          </cell>
          <cell r="AB24">
            <v>32</v>
          </cell>
          <cell r="AC24">
            <v>24</v>
          </cell>
          <cell r="AD24">
            <v>17</v>
          </cell>
          <cell r="AE24">
            <v>29</v>
          </cell>
          <cell r="AF24">
            <v>30</v>
          </cell>
          <cell r="AG24">
            <v>18</v>
          </cell>
          <cell r="AH24">
            <v>150</v>
          </cell>
          <cell r="AI24" t="str">
            <v>B</v>
          </cell>
          <cell r="AJ24">
            <v>32</v>
          </cell>
          <cell r="AK24">
            <v>24</v>
          </cell>
          <cell r="AL24">
            <v>17</v>
          </cell>
          <cell r="AM24">
            <v>29</v>
          </cell>
          <cell r="AN24">
            <v>30</v>
          </cell>
          <cell r="AO24">
            <v>18</v>
          </cell>
          <cell r="AP24">
            <v>150</v>
          </cell>
          <cell r="AQ24" t="str">
            <v>B</v>
          </cell>
          <cell r="AR24">
            <v>32</v>
          </cell>
          <cell r="AS24">
            <v>24</v>
          </cell>
          <cell r="AT24">
            <v>17</v>
          </cell>
          <cell r="AU24">
            <v>29</v>
          </cell>
          <cell r="AV24">
            <v>30</v>
          </cell>
          <cell r="AW24">
            <v>18</v>
          </cell>
          <cell r="AX24">
            <v>150</v>
          </cell>
          <cell r="AY24" t="str">
            <v>B</v>
          </cell>
          <cell r="AZ24">
            <v>32</v>
          </cell>
          <cell r="BA24">
            <v>24</v>
          </cell>
          <cell r="BB24">
            <v>17</v>
          </cell>
          <cell r="BC24">
            <v>29</v>
          </cell>
          <cell r="BD24">
            <v>30</v>
          </cell>
          <cell r="BE24">
            <v>18</v>
          </cell>
          <cell r="BF24">
            <v>150</v>
          </cell>
          <cell r="BG24" t="str">
            <v>B</v>
          </cell>
          <cell r="BH24">
            <v>374</v>
          </cell>
          <cell r="BI24" t="str">
            <v>A</v>
          </cell>
          <cell r="BJ24">
            <v>1424</v>
          </cell>
          <cell r="BK24">
            <v>158</v>
          </cell>
          <cell r="BL24" t="str">
            <v>A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  <cell r="BF27" t="str">
            <v>A g{\D viiLi biiLk(ni&amp; sIKyii;-</v>
          </cell>
          <cell r="BL27">
            <v>18</v>
          </cell>
        </row>
        <row r="28">
          <cell r="A28">
            <v>22</v>
          </cell>
          <cell r="BF28" t="str">
            <v>B g{\D viiLi biiLk(ni&amp; sIKyii;-</v>
          </cell>
          <cell r="BL28">
            <v>0</v>
          </cell>
        </row>
        <row r="29">
          <cell r="A29">
            <v>23</v>
          </cell>
          <cell r="BF29" t="str">
            <v>C g{\D viiLi biiLk(ni&amp; sIKyii;-</v>
          </cell>
          <cell r="BL29">
            <v>0</v>
          </cell>
        </row>
        <row r="30">
          <cell r="A30">
            <v>24</v>
          </cell>
          <cell r="BF30" t="str">
            <v>D g{\D viiLi biiLk(ni&amp; sIKyii;-</v>
          </cell>
          <cell r="BL30">
            <v>0</v>
          </cell>
        </row>
        <row r="31">
          <cell r="A31">
            <v>25</v>
          </cell>
          <cell r="BF31" t="str">
            <v>E g{\D viiLi biiLk(ni&amp; sIKyii;-</v>
          </cell>
          <cell r="BL31">
            <v>0</v>
          </cell>
        </row>
        <row r="32">
          <cell r="A32">
            <v>26</v>
          </cell>
          <cell r="BF32" t="str">
            <v>k#li biiLk(ni&amp; sIKyii;-</v>
          </cell>
          <cell r="BL32">
            <v>18</v>
          </cell>
        </row>
        <row r="35">
          <cell r="AX35" t="str">
            <v>vigi^ *Sixikni&amp; sih&amp;</v>
          </cell>
          <cell r="BH35" t="str">
            <v>aiciiyi^ni&amp; sih&amp;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VARSHIK"/>
      <sheetName val="ARDHVARSHIK"/>
      <sheetName val="MUKH"/>
      <sheetName val="MU-6"/>
      <sheetName val="MARKSHIT"/>
      <sheetName val="MU"/>
      <sheetName val="75GUN"/>
      <sheetName val="SLIP"/>
    </sheetNames>
    <sheetDataSet>
      <sheetData sheetId="4">
        <row r="1">
          <cell r="A1" t="str">
            <v>S| DF\ S</v>
          </cell>
          <cell r="B1" t="str">
            <v>lJnFYL" G]\ GFD</v>
          </cell>
          <cell r="C1" t="str">
            <v>HFlT</v>
          </cell>
          <cell r="D1" t="str">
            <v>HPZP G\AZ</v>
          </cell>
          <cell r="E1" t="str">
            <v>HgD TFZLB</v>
          </cell>
          <cell r="F1" t="str">
            <v>S;M8L GF 5|SFZ</v>
          </cell>
          <cell r="G1" t="str">
            <v>U]HZFTL</v>
          </cell>
          <cell r="M1" t="str">
            <v>S| DF\ S</v>
          </cell>
          <cell r="N1" t="str">
            <v>lCgNL</v>
          </cell>
          <cell r="T1" t="str">
            <v>V\U|[HL</v>
          </cell>
          <cell r="Z1" t="str">
            <v>Ul6T</v>
          </cell>
          <cell r="AF1" t="str">
            <v>S| DF\ S</v>
          </cell>
          <cell r="AG1" t="str">
            <v>lJ7FG VG[ 8SGMP</v>
          </cell>
          <cell r="AM1" t="str">
            <v>;FDFHLS lJ7FG</v>
          </cell>
          <cell r="AS1" t="str">
            <v>XFlZZLS lX1F6</v>
          </cell>
          <cell r="AZ1" t="str">
            <v>S| DF\ S</v>
          </cell>
          <cell r="BA1" t="str">
            <v>S,F lX1F6</v>
          </cell>
          <cell r="BF1" t="str">
            <v>;PpPpPSF</v>
          </cell>
          <cell r="BH1" t="str">
            <v>;\:S'TsDZHLIFTf</v>
          </cell>
          <cell r="BM1" t="str">
            <v>S|     DF\     S</v>
          </cell>
          <cell r="BN1" t="str">
            <v>S], V[S\NZ 5ZL6FD</v>
          </cell>
          <cell r="BX1" t="str">
            <v>U|[0</v>
          </cell>
          <cell r="BY1" t="str">
            <v>5ZL6FD</v>
          </cell>
          <cell r="BZ1" t="str">
            <v>GMW</v>
          </cell>
        </row>
        <row r="2">
          <cell r="G2" t="str">
            <v>;+FgT[</v>
          </cell>
          <cell r="I2" t="str">
            <v>JQFF"gT[</v>
          </cell>
          <cell r="K2" t="str">
            <v>D[/ J[, U]6</v>
          </cell>
          <cell r="L2" t="str">
            <v>U|[0</v>
          </cell>
          <cell r="N2" t="str">
            <v>;+FgT[</v>
          </cell>
          <cell r="P2" t="str">
            <v>JQFF"gT[</v>
          </cell>
          <cell r="R2" t="str">
            <v>D[/ J[, U]6</v>
          </cell>
          <cell r="S2" t="str">
            <v>U|[0</v>
          </cell>
          <cell r="T2" t="str">
            <v>;+FgT[</v>
          </cell>
          <cell r="V2" t="str">
            <v>JQFF"gT[</v>
          </cell>
          <cell r="X2" t="str">
            <v>D[/ J[, U]6</v>
          </cell>
          <cell r="Y2" t="str">
            <v>U|[0</v>
          </cell>
          <cell r="Z2" t="str">
            <v>;+FgT[</v>
          </cell>
          <cell r="AB2" t="str">
            <v>JQFF"gT[</v>
          </cell>
          <cell r="AD2" t="str">
            <v>D[/ J[, U]6</v>
          </cell>
          <cell r="AE2" t="str">
            <v>U|[0</v>
          </cell>
          <cell r="AG2" t="str">
            <v>;+FgT[</v>
          </cell>
          <cell r="AI2" t="str">
            <v>JQFF"gT[</v>
          </cell>
          <cell r="AK2" t="str">
            <v>D[/ J[, U]6</v>
          </cell>
          <cell r="AL2" t="str">
            <v>U|[0</v>
          </cell>
          <cell r="AM2" t="str">
            <v>;+FgT[</v>
          </cell>
          <cell r="AO2" t="str">
            <v>JQFF"gT[</v>
          </cell>
          <cell r="AQ2" t="str">
            <v>D[/ J[, U]6</v>
          </cell>
          <cell r="AR2" t="str">
            <v>U|[0</v>
          </cell>
          <cell r="AS2" t="str">
            <v>;+FgT[</v>
          </cell>
          <cell r="AU2" t="str">
            <v>JQFF"gT[</v>
          </cell>
          <cell r="AX2" t="str">
            <v>D[/ J[, U]6</v>
          </cell>
          <cell r="AY2" t="str">
            <v>U|[0</v>
          </cell>
          <cell r="BA2" t="str">
            <v>JQFF"gT[</v>
          </cell>
          <cell r="BF2" t="str">
            <v>JQFF"gT[</v>
          </cell>
          <cell r="BH2" t="str">
            <v>JQFF"gT[</v>
          </cell>
          <cell r="BN2" t="str">
            <v>U]HZFTL</v>
          </cell>
          <cell r="BO2" t="str">
            <v>lCgNL</v>
          </cell>
          <cell r="BP2" t="str">
            <v>V\U|[HL</v>
          </cell>
          <cell r="BQ2" t="str">
            <v>Ul6T</v>
          </cell>
          <cell r="BR2" t="str">
            <v>lJ7FG VG[ 8SGMP</v>
          </cell>
          <cell r="BS2" t="str">
            <v>;FDFHLS lJ7FG</v>
          </cell>
          <cell r="BT2" t="str">
            <v>XFlZZLS lX1F6</v>
          </cell>
          <cell r="BU2" t="str">
            <v>S,F lX1F6</v>
          </cell>
          <cell r="BV2" t="str">
            <v>;PpPpPSF</v>
          </cell>
          <cell r="BW2" t="str">
            <v>S], U]6</v>
          </cell>
        </row>
        <row r="3">
          <cell r="G3" t="str">
            <v>DF{P  lS|IF</v>
          </cell>
          <cell r="H3" t="str">
            <v>,[ lBT</v>
          </cell>
          <cell r="I3" t="str">
            <v>DF{P  lS|IF</v>
          </cell>
          <cell r="J3" t="str">
            <v>,[   lB   T</v>
          </cell>
          <cell r="N3" t="str">
            <v>DF{P  lS|IF</v>
          </cell>
          <cell r="O3" t="str">
            <v>,[ lBT</v>
          </cell>
          <cell r="P3" t="str">
            <v>DF{P  lS|IF</v>
          </cell>
          <cell r="Q3" t="str">
            <v>,[ lBT</v>
          </cell>
          <cell r="T3" t="str">
            <v>DF{P  lS|IF</v>
          </cell>
          <cell r="U3" t="str">
            <v>,[ lBT</v>
          </cell>
          <cell r="V3" t="str">
            <v>DF{P  lS|IF</v>
          </cell>
          <cell r="W3" t="str">
            <v>,[ lBT</v>
          </cell>
          <cell r="Z3" t="str">
            <v>DF{P  lS|IF</v>
          </cell>
          <cell r="AA3" t="str">
            <v>,[ lBT</v>
          </cell>
          <cell r="AB3" t="str">
            <v>DF{P  lS|IF</v>
          </cell>
          <cell r="AC3" t="str">
            <v>,[ lBT</v>
          </cell>
          <cell r="AG3" t="str">
            <v>DF{P  lS|IF</v>
          </cell>
          <cell r="AH3" t="str">
            <v>,[ lBT</v>
          </cell>
          <cell r="AI3" t="str">
            <v>DF{P  lS|IF</v>
          </cell>
          <cell r="AJ3" t="str">
            <v>,[ lBT</v>
          </cell>
          <cell r="AM3" t="str">
            <v>DF{P  lS|IF</v>
          </cell>
          <cell r="AN3" t="str">
            <v>,[ lBT</v>
          </cell>
          <cell r="AO3" t="str">
            <v>DF{P  lS|IF</v>
          </cell>
          <cell r="AP3" t="str">
            <v>,[ lBT</v>
          </cell>
          <cell r="AS3" t="str">
            <v>DF{P  lS|IF</v>
          </cell>
          <cell r="AT3" t="str">
            <v>,[ lBT</v>
          </cell>
          <cell r="AU3" t="str">
            <v>DF{P  lS|IF</v>
          </cell>
          <cell r="AV3" t="str">
            <v>lS|IFP</v>
          </cell>
          <cell r="AW3" t="str">
            <v>,[ lBT</v>
          </cell>
          <cell r="BA3" t="str">
            <v>;\ ULT</v>
          </cell>
          <cell r="BB3" t="str">
            <v>lR+ 5MYL     D]&lt;IF \</v>
          </cell>
          <cell r="BC3" t="str">
            <v>lR+     SFD</v>
          </cell>
          <cell r="BD3" t="str">
            <v>S], U]6</v>
          </cell>
          <cell r="BE3" t="str">
            <v>U|[0</v>
          </cell>
          <cell r="BF3" t="str">
            <v>S], U]6</v>
          </cell>
          <cell r="BG3" t="str">
            <v>U|[0</v>
          </cell>
          <cell r="BH3" t="str">
            <v>lS|IFtDS</v>
          </cell>
          <cell r="BI3" t="str">
            <v>DF{lBS</v>
          </cell>
          <cell r="BJ3" t="str">
            <v>,[ lBT</v>
          </cell>
          <cell r="BK3" t="str">
            <v>S], U]6</v>
          </cell>
          <cell r="BL3" t="str">
            <v>U|[0</v>
          </cell>
        </row>
        <row r="6">
          <cell r="F6" t="str">
            <v>U]6</v>
          </cell>
          <cell r="G6">
            <v>25</v>
          </cell>
          <cell r="H6">
            <v>50</v>
          </cell>
          <cell r="I6">
            <v>25</v>
          </cell>
          <cell r="J6">
            <v>100</v>
          </cell>
          <cell r="K6">
            <v>200</v>
          </cell>
          <cell r="N6">
            <v>25</v>
          </cell>
          <cell r="O6">
            <v>50</v>
          </cell>
          <cell r="P6">
            <v>25</v>
          </cell>
          <cell r="Q6">
            <v>100</v>
          </cell>
          <cell r="R6">
            <v>200</v>
          </cell>
          <cell r="T6">
            <v>25</v>
          </cell>
          <cell r="U6">
            <v>50</v>
          </cell>
          <cell r="V6">
            <v>25</v>
          </cell>
          <cell r="W6">
            <v>100</v>
          </cell>
          <cell r="X6">
            <v>200</v>
          </cell>
          <cell r="Z6">
            <v>25</v>
          </cell>
          <cell r="AA6">
            <v>50</v>
          </cell>
          <cell r="AB6">
            <v>25</v>
          </cell>
          <cell r="AC6">
            <v>100</v>
          </cell>
          <cell r="AD6">
            <v>200</v>
          </cell>
          <cell r="AG6">
            <v>25</v>
          </cell>
          <cell r="AH6">
            <v>50</v>
          </cell>
          <cell r="AI6">
            <v>25</v>
          </cell>
          <cell r="AJ6">
            <v>100</v>
          </cell>
          <cell r="AK6">
            <v>200</v>
          </cell>
          <cell r="AM6">
            <v>25</v>
          </cell>
          <cell r="AN6">
            <v>50</v>
          </cell>
          <cell r="AO6">
            <v>25</v>
          </cell>
          <cell r="AP6">
            <v>100</v>
          </cell>
          <cell r="AQ6">
            <v>200</v>
          </cell>
          <cell r="AS6">
            <v>25</v>
          </cell>
          <cell r="AT6">
            <v>50</v>
          </cell>
          <cell r="AU6">
            <v>25</v>
          </cell>
          <cell r="AV6">
            <v>50</v>
          </cell>
          <cell r="AW6">
            <v>50</v>
          </cell>
          <cell r="AX6">
            <v>200</v>
          </cell>
          <cell r="BA6">
            <v>30</v>
          </cell>
          <cell r="BB6">
            <v>20</v>
          </cell>
          <cell r="BC6">
            <v>50</v>
          </cell>
          <cell r="BD6">
            <v>100</v>
          </cell>
          <cell r="BF6">
            <v>100</v>
          </cell>
          <cell r="BH6">
            <v>25</v>
          </cell>
          <cell r="BI6">
            <v>50</v>
          </cell>
          <cell r="BJ6">
            <v>25</v>
          </cell>
          <cell r="BK6">
            <v>100</v>
          </cell>
          <cell r="BN6">
            <v>200</v>
          </cell>
          <cell r="BO6">
            <v>200</v>
          </cell>
          <cell r="BP6">
            <v>200</v>
          </cell>
          <cell r="BQ6">
            <v>200</v>
          </cell>
          <cell r="BR6">
            <v>200</v>
          </cell>
          <cell r="BS6">
            <v>200</v>
          </cell>
          <cell r="BT6">
            <v>200</v>
          </cell>
          <cell r="BU6">
            <v>100</v>
          </cell>
          <cell r="BV6">
            <v>100</v>
          </cell>
          <cell r="BW6">
            <v>1600</v>
          </cell>
        </row>
        <row r="7">
          <cell r="F7" t="str">
            <v>CFHZ lNJ;</v>
          </cell>
        </row>
        <row r="8">
          <cell r="A8">
            <v>1</v>
          </cell>
          <cell r="B8" t="str">
            <v>Qik(r ajyik#miir rNiJtiJ kiLiJ</v>
          </cell>
          <cell r="C8" t="str">
            <v>bixi&amp;</v>
          </cell>
          <cell r="D8">
            <v>1186</v>
          </cell>
          <cell r="E8" t="str">
            <v>25/4/1998</v>
          </cell>
          <cell r="F8">
            <v>215</v>
          </cell>
          <cell r="G8">
            <v>16</v>
          </cell>
          <cell r="H8">
            <v>21</v>
          </cell>
          <cell r="I8">
            <v>18</v>
          </cell>
          <cell r="J8">
            <v>53</v>
          </cell>
          <cell r="K8">
            <v>108</v>
          </cell>
          <cell r="L8" t="str">
            <v>B+</v>
          </cell>
          <cell r="M8">
            <v>1</v>
          </cell>
          <cell r="N8">
            <v>14</v>
          </cell>
          <cell r="O8">
            <v>24</v>
          </cell>
          <cell r="P8">
            <v>17</v>
          </cell>
          <cell r="Q8">
            <v>45</v>
          </cell>
          <cell r="R8">
            <v>100</v>
          </cell>
          <cell r="S8" t="str">
            <v>B+</v>
          </cell>
          <cell r="T8">
            <v>13</v>
          </cell>
          <cell r="U8">
            <v>19</v>
          </cell>
          <cell r="V8">
            <v>15</v>
          </cell>
          <cell r="W8">
            <v>54</v>
          </cell>
          <cell r="X8">
            <v>101</v>
          </cell>
          <cell r="Y8" t="str">
            <v>B+</v>
          </cell>
          <cell r="Z8">
            <v>15</v>
          </cell>
          <cell r="AA8">
            <v>25</v>
          </cell>
          <cell r="AB8">
            <v>16</v>
          </cell>
          <cell r="AC8">
            <v>49</v>
          </cell>
          <cell r="AD8">
            <v>105</v>
          </cell>
          <cell r="AE8" t="str">
            <v>B+</v>
          </cell>
          <cell r="AF8">
            <v>1</v>
          </cell>
          <cell r="AG8">
            <v>17</v>
          </cell>
          <cell r="AH8">
            <v>20</v>
          </cell>
          <cell r="AI8">
            <v>18</v>
          </cell>
          <cell r="AJ8">
            <v>63</v>
          </cell>
          <cell r="AK8">
            <v>118</v>
          </cell>
          <cell r="AL8" t="str">
            <v>B+</v>
          </cell>
          <cell r="AM8">
            <v>16</v>
          </cell>
          <cell r="AN8">
            <v>19</v>
          </cell>
          <cell r="AO8">
            <v>17</v>
          </cell>
          <cell r="AP8">
            <v>37</v>
          </cell>
          <cell r="AQ8">
            <v>89</v>
          </cell>
          <cell r="AR8" t="str">
            <v>B</v>
          </cell>
          <cell r="AS8">
            <v>17</v>
          </cell>
          <cell r="AT8">
            <v>27</v>
          </cell>
          <cell r="AU8">
            <v>20</v>
          </cell>
          <cell r="AV8">
            <v>38</v>
          </cell>
          <cell r="AW8">
            <v>32</v>
          </cell>
          <cell r="AX8">
            <v>134</v>
          </cell>
          <cell r="AY8" t="str">
            <v>A</v>
          </cell>
          <cell r="AZ8">
            <v>1</v>
          </cell>
          <cell r="BA8">
            <v>24</v>
          </cell>
          <cell r="BB8">
            <v>16</v>
          </cell>
          <cell r="BC8">
            <v>31</v>
          </cell>
          <cell r="BD8">
            <v>71</v>
          </cell>
          <cell r="BE8" t="str">
            <v>A</v>
          </cell>
          <cell r="BF8">
            <v>78</v>
          </cell>
          <cell r="BG8" t="str">
            <v>A</v>
          </cell>
          <cell r="BH8">
            <v>16</v>
          </cell>
          <cell r="BI8">
            <v>35</v>
          </cell>
          <cell r="BJ8">
            <v>15</v>
          </cell>
          <cell r="BK8">
            <v>66</v>
          </cell>
          <cell r="BL8" t="str">
            <v>A</v>
          </cell>
          <cell r="BM8">
            <v>1</v>
          </cell>
          <cell r="BN8">
            <v>108</v>
          </cell>
          <cell r="BO8">
            <v>100</v>
          </cell>
          <cell r="BP8">
            <v>101</v>
          </cell>
          <cell r="BQ8">
            <v>105</v>
          </cell>
          <cell r="BR8">
            <v>118</v>
          </cell>
          <cell r="BS8">
            <v>89</v>
          </cell>
          <cell r="BT8">
            <v>134</v>
          </cell>
          <cell r="BU8">
            <v>71</v>
          </cell>
          <cell r="BV8">
            <v>78</v>
          </cell>
          <cell r="BW8">
            <v>904</v>
          </cell>
          <cell r="BX8" t="str">
            <v>B+</v>
          </cell>
          <cell r="BY8" t="str">
            <v>piisi</v>
          </cell>
          <cell r="BZ8">
            <v>56.5</v>
          </cell>
        </row>
        <row r="9">
          <cell r="A9">
            <v>2</v>
          </cell>
          <cell r="B9" t="str">
            <v>Qik(r c(tini biib_J p{tiipiJ</v>
          </cell>
          <cell r="C9" t="str">
            <v>bixi&amp;</v>
          </cell>
          <cell r="D9">
            <v>1035</v>
          </cell>
          <cell r="E9">
            <v>36472</v>
          </cell>
          <cell r="F9">
            <v>223</v>
          </cell>
          <cell r="G9">
            <v>19</v>
          </cell>
          <cell r="H9">
            <v>19</v>
          </cell>
          <cell r="I9">
            <v>20</v>
          </cell>
          <cell r="J9">
            <v>52</v>
          </cell>
          <cell r="K9">
            <v>110</v>
          </cell>
          <cell r="L9" t="str">
            <v>B+</v>
          </cell>
          <cell r="M9">
            <v>2</v>
          </cell>
          <cell r="N9">
            <v>18</v>
          </cell>
          <cell r="O9">
            <v>20</v>
          </cell>
          <cell r="P9">
            <v>18</v>
          </cell>
          <cell r="Q9">
            <v>54</v>
          </cell>
          <cell r="R9">
            <v>110</v>
          </cell>
          <cell r="S9" t="str">
            <v>B+</v>
          </cell>
          <cell r="T9">
            <v>18</v>
          </cell>
          <cell r="U9">
            <v>19</v>
          </cell>
          <cell r="V9">
            <v>18</v>
          </cell>
          <cell r="W9">
            <v>58</v>
          </cell>
          <cell r="X9">
            <v>113</v>
          </cell>
          <cell r="Y9" t="str">
            <v>B+</v>
          </cell>
          <cell r="Z9">
            <v>21</v>
          </cell>
          <cell r="AA9">
            <v>21</v>
          </cell>
          <cell r="AB9">
            <v>17</v>
          </cell>
          <cell r="AC9">
            <v>60</v>
          </cell>
          <cell r="AD9">
            <v>119</v>
          </cell>
          <cell r="AE9" t="str">
            <v>B+</v>
          </cell>
          <cell r="AF9">
            <v>2</v>
          </cell>
          <cell r="AG9">
            <v>19</v>
          </cell>
          <cell r="AH9">
            <v>20</v>
          </cell>
          <cell r="AI9">
            <v>21</v>
          </cell>
          <cell r="AJ9">
            <v>61</v>
          </cell>
          <cell r="AK9">
            <v>121</v>
          </cell>
          <cell r="AL9" t="str">
            <v>B+</v>
          </cell>
          <cell r="AM9">
            <v>18</v>
          </cell>
          <cell r="AN9">
            <v>18</v>
          </cell>
          <cell r="AO9">
            <v>19</v>
          </cell>
          <cell r="AP9">
            <v>46</v>
          </cell>
          <cell r="AQ9">
            <v>101</v>
          </cell>
          <cell r="AR9" t="str">
            <v>B+</v>
          </cell>
          <cell r="AS9">
            <v>21</v>
          </cell>
          <cell r="AT9">
            <v>30</v>
          </cell>
          <cell r="AU9">
            <v>22</v>
          </cell>
          <cell r="AV9">
            <v>45</v>
          </cell>
          <cell r="AW9">
            <v>32</v>
          </cell>
          <cell r="AX9">
            <v>150</v>
          </cell>
          <cell r="AY9" t="str">
            <v>A</v>
          </cell>
          <cell r="AZ9">
            <v>2</v>
          </cell>
          <cell r="BA9">
            <v>25</v>
          </cell>
          <cell r="BB9">
            <v>17</v>
          </cell>
          <cell r="BC9">
            <v>24</v>
          </cell>
          <cell r="BD9">
            <v>66</v>
          </cell>
          <cell r="BE9" t="str">
            <v>A</v>
          </cell>
          <cell r="BF9">
            <v>85</v>
          </cell>
          <cell r="BG9" t="str">
            <v>A+</v>
          </cell>
          <cell r="BH9">
            <v>19</v>
          </cell>
          <cell r="BI9">
            <v>45</v>
          </cell>
          <cell r="BJ9">
            <v>15</v>
          </cell>
          <cell r="BK9">
            <v>79</v>
          </cell>
          <cell r="BL9" t="str">
            <v>A</v>
          </cell>
          <cell r="BM9">
            <v>2</v>
          </cell>
          <cell r="BN9">
            <v>110</v>
          </cell>
          <cell r="BO9">
            <v>110</v>
          </cell>
          <cell r="BP9">
            <v>113</v>
          </cell>
          <cell r="BQ9">
            <v>119</v>
          </cell>
          <cell r="BR9">
            <v>121</v>
          </cell>
          <cell r="BS9">
            <v>101</v>
          </cell>
          <cell r="BT9">
            <v>150</v>
          </cell>
          <cell r="BU9">
            <v>66</v>
          </cell>
          <cell r="BV9">
            <v>85</v>
          </cell>
          <cell r="BW9">
            <v>975</v>
          </cell>
          <cell r="BX9" t="str">
            <v>B+</v>
          </cell>
          <cell r="BY9" t="str">
            <v>piisi</v>
          </cell>
          <cell r="BZ9">
            <v>60.94</v>
          </cell>
        </row>
        <row r="10">
          <cell r="A10">
            <v>3</v>
          </cell>
          <cell r="B10" t="str">
            <v>Qik(r pIkjJ biLd\viJ bibiiJ</v>
          </cell>
          <cell r="C10" t="str">
            <v>bixi&amp;</v>
          </cell>
          <cell r="D10">
            <v>1041</v>
          </cell>
          <cell r="E10" t="str">
            <v>20/10/1999</v>
          </cell>
          <cell r="F10">
            <v>190</v>
          </cell>
          <cell r="G10">
            <v>12</v>
          </cell>
          <cell r="H10">
            <v>19</v>
          </cell>
          <cell r="I10">
            <v>13</v>
          </cell>
          <cell r="J10">
            <v>37</v>
          </cell>
          <cell r="K10">
            <v>81</v>
          </cell>
          <cell r="L10" t="str">
            <v>B</v>
          </cell>
          <cell r="M10">
            <v>3</v>
          </cell>
          <cell r="N10">
            <v>12</v>
          </cell>
          <cell r="O10">
            <v>19</v>
          </cell>
          <cell r="P10">
            <v>14</v>
          </cell>
          <cell r="Q10">
            <v>42</v>
          </cell>
          <cell r="R10">
            <v>87</v>
          </cell>
          <cell r="S10" t="str">
            <v>B</v>
          </cell>
          <cell r="T10">
            <v>11</v>
          </cell>
          <cell r="U10">
            <v>17</v>
          </cell>
          <cell r="V10">
            <v>13</v>
          </cell>
          <cell r="W10">
            <v>45</v>
          </cell>
          <cell r="X10">
            <v>86</v>
          </cell>
          <cell r="Y10" t="str">
            <v>B</v>
          </cell>
          <cell r="Z10">
            <v>13</v>
          </cell>
          <cell r="AA10">
            <v>25</v>
          </cell>
          <cell r="AB10">
            <v>13</v>
          </cell>
          <cell r="AC10">
            <v>50</v>
          </cell>
          <cell r="AD10">
            <v>101</v>
          </cell>
          <cell r="AE10" t="str">
            <v>B+</v>
          </cell>
          <cell r="AF10">
            <v>3</v>
          </cell>
          <cell r="AG10">
            <v>14</v>
          </cell>
          <cell r="AH10">
            <v>18</v>
          </cell>
          <cell r="AI10">
            <v>15</v>
          </cell>
          <cell r="AJ10">
            <v>40</v>
          </cell>
          <cell r="AK10">
            <v>87</v>
          </cell>
          <cell r="AL10" t="str">
            <v>B</v>
          </cell>
          <cell r="AM10">
            <v>14</v>
          </cell>
          <cell r="AN10">
            <v>18</v>
          </cell>
          <cell r="AO10">
            <v>14</v>
          </cell>
          <cell r="AP10">
            <v>41</v>
          </cell>
          <cell r="AQ10">
            <v>87</v>
          </cell>
          <cell r="AR10" t="str">
            <v>B</v>
          </cell>
          <cell r="AS10">
            <v>18</v>
          </cell>
          <cell r="AT10">
            <v>20</v>
          </cell>
          <cell r="AU10">
            <v>19</v>
          </cell>
          <cell r="AV10">
            <v>38</v>
          </cell>
          <cell r="AW10">
            <v>27</v>
          </cell>
          <cell r="AX10">
            <v>122</v>
          </cell>
          <cell r="AY10" t="str">
            <v>B+</v>
          </cell>
          <cell r="AZ10">
            <v>3</v>
          </cell>
          <cell r="BA10">
            <v>18</v>
          </cell>
          <cell r="BB10">
            <v>12</v>
          </cell>
          <cell r="BC10">
            <v>19</v>
          </cell>
          <cell r="BD10">
            <v>49</v>
          </cell>
          <cell r="BE10" t="str">
            <v>B</v>
          </cell>
          <cell r="BF10">
            <v>69</v>
          </cell>
          <cell r="BG10" t="str">
            <v>A</v>
          </cell>
          <cell r="BH10">
            <v>14</v>
          </cell>
          <cell r="BI10">
            <v>34</v>
          </cell>
          <cell r="BJ10">
            <v>12</v>
          </cell>
          <cell r="BK10">
            <v>60</v>
          </cell>
          <cell r="BL10" t="str">
            <v>B+</v>
          </cell>
          <cell r="BM10">
            <v>3</v>
          </cell>
          <cell r="BN10">
            <v>81</v>
          </cell>
          <cell r="BO10">
            <v>87</v>
          </cell>
          <cell r="BP10">
            <v>86</v>
          </cell>
          <cell r="BQ10">
            <v>101</v>
          </cell>
          <cell r="BR10">
            <v>87</v>
          </cell>
          <cell r="BS10">
            <v>87</v>
          </cell>
          <cell r="BT10">
            <v>122</v>
          </cell>
          <cell r="BU10">
            <v>49</v>
          </cell>
          <cell r="BV10">
            <v>69</v>
          </cell>
          <cell r="BW10">
            <v>769</v>
          </cell>
          <cell r="BX10" t="str">
            <v>B</v>
          </cell>
          <cell r="BY10" t="str">
            <v>piisi</v>
          </cell>
          <cell r="BZ10">
            <v>48.06</v>
          </cell>
        </row>
        <row r="11">
          <cell r="A11">
            <v>4</v>
          </cell>
          <cell r="B11" t="str">
            <v>s_Wiir sIk\ti niT#Biie giNipitiBiie</v>
          </cell>
          <cell r="C11" t="str">
            <v>bixi&amp;</v>
          </cell>
          <cell r="D11">
            <v>1033</v>
          </cell>
          <cell r="E11">
            <v>36323</v>
          </cell>
          <cell r="F11">
            <v>226</v>
          </cell>
          <cell r="G11">
            <v>21</v>
          </cell>
          <cell r="H11">
            <v>22</v>
          </cell>
          <cell r="I11">
            <v>21</v>
          </cell>
          <cell r="J11">
            <v>46</v>
          </cell>
          <cell r="K11">
            <v>110</v>
          </cell>
          <cell r="L11" t="str">
            <v>B+</v>
          </cell>
          <cell r="M11">
            <v>4</v>
          </cell>
          <cell r="N11">
            <v>20</v>
          </cell>
          <cell r="O11">
            <v>18</v>
          </cell>
          <cell r="P11">
            <v>19</v>
          </cell>
          <cell r="Q11">
            <v>38</v>
          </cell>
          <cell r="R11">
            <v>95</v>
          </cell>
          <cell r="S11" t="str">
            <v>B</v>
          </cell>
          <cell r="T11">
            <v>21</v>
          </cell>
          <cell r="U11">
            <v>21</v>
          </cell>
          <cell r="V11">
            <v>20</v>
          </cell>
          <cell r="W11">
            <v>60</v>
          </cell>
          <cell r="X11">
            <v>122</v>
          </cell>
          <cell r="Y11" t="str">
            <v>B+</v>
          </cell>
          <cell r="Z11">
            <v>21</v>
          </cell>
          <cell r="AA11">
            <v>27</v>
          </cell>
          <cell r="AB11">
            <v>18</v>
          </cell>
          <cell r="AC11">
            <v>53</v>
          </cell>
          <cell r="AD11">
            <v>119</v>
          </cell>
          <cell r="AE11" t="str">
            <v>B+</v>
          </cell>
          <cell r="AF11">
            <v>4</v>
          </cell>
          <cell r="AG11">
            <v>22</v>
          </cell>
          <cell r="AH11">
            <v>16</v>
          </cell>
          <cell r="AI11">
            <v>22</v>
          </cell>
          <cell r="AJ11">
            <v>47</v>
          </cell>
          <cell r="AK11">
            <v>107</v>
          </cell>
          <cell r="AL11" t="str">
            <v>B+</v>
          </cell>
          <cell r="AM11">
            <v>23</v>
          </cell>
          <cell r="AN11">
            <v>20</v>
          </cell>
          <cell r="AO11">
            <v>21</v>
          </cell>
          <cell r="AP11">
            <v>38</v>
          </cell>
          <cell r="AQ11">
            <v>102</v>
          </cell>
          <cell r="AR11" t="str">
            <v>B+</v>
          </cell>
          <cell r="AS11">
            <v>21</v>
          </cell>
          <cell r="AT11">
            <v>19</v>
          </cell>
          <cell r="AU11">
            <v>21</v>
          </cell>
          <cell r="AV11">
            <v>40</v>
          </cell>
          <cell r="AW11">
            <v>30</v>
          </cell>
          <cell r="AX11">
            <v>131</v>
          </cell>
          <cell r="AY11" t="str">
            <v>A</v>
          </cell>
          <cell r="AZ11">
            <v>4</v>
          </cell>
          <cell r="BA11">
            <v>24</v>
          </cell>
          <cell r="BB11">
            <v>18</v>
          </cell>
          <cell r="BC11">
            <v>33</v>
          </cell>
          <cell r="BD11">
            <v>75</v>
          </cell>
          <cell r="BE11" t="str">
            <v>A</v>
          </cell>
          <cell r="BF11">
            <v>88</v>
          </cell>
          <cell r="BG11" t="str">
            <v>A+</v>
          </cell>
          <cell r="BH11">
            <v>21</v>
          </cell>
          <cell r="BI11">
            <v>41</v>
          </cell>
          <cell r="BJ11">
            <v>11</v>
          </cell>
          <cell r="BK11">
            <v>73</v>
          </cell>
          <cell r="BL11" t="str">
            <v>A</v>
          </cell>
          <cell r="BM11">
            <v>4</v>
          </cell>
          <cell r="BN11">
            <v>110</v>
          </cell>
          <cell r="BO11">
            <v>95</v>
          </cell>
          <cell r="BP11">
            <v>122</v>
          </cell>
          <cell r="BQ11">
            <v>119</v>
          </cell>
          <cell r="BR11">
            <v>107</v>
          </cell>
          <cell r="BS11">
            <v>102</v>
          </cell>
          <cell r="BT11">
            <v>131</v>
          </cell>
          <cell r="BU11">
            <v>75</v>
          </cell>
          <cell r="BV11">
            <v>88</v>
          </cell>
          <cell r="BW11">
            <v>949</v>
          </cell>
          <cell r="BX11" t="str">
            <v>B+</v>
          </cell>
          <cell r="BY11" t="str">
            <v>piisi</v>
          </cell>
          <cell r="BZ11">
            <v>59.31</v>
          </cell>
        </row>
        <row r="12">
          <cell r="A12">
            <v>5</v>
          </cell>
          <cell r="B12" t="str">
            <v>riviL *vijyi gi(piiLBiie z\NiiBiie</v>
          </cell>
          <cell r="C12" t="str">
            <v>bixi&amp;</v>
          </cell>
          <cell r="D12">
            <v>1101</v>
          </cell>
          <cell r="E12" t="str">
            <v>18/8/1998</v>
          </cell>
          <cell r="F12">
            <v>203</v>
          </cell>
          <cell r="G12">
            <v>17</v>
          </cell>
          <cell r="H12">
            <v>18</v>
          </cell>
          <cell r="I12">
            <v>18</v>
          </cell>
          <cell r="J12">
            <v>51</v>
          </cell>
          <cell r="K12">
            <v>104</v>
          </cell>
          <cell r="L12" t="str">
            <v>B+</v>
          </cell>
          <cell r="M12">
            <v>5</v>
          </cell>
          <cell r="N12">
            <v>15</v>
          </cell>
          <cell r="O12">
            <v>20</v>
          </cell>
          <cell r="P12">
            <v>17</v>
          </cell>
          <cell r="Q12">
            <v>45</v>
          </cell>
          <cell r="R12">
            <v>97</v>
          </cell>
          <cell r="S12" t="str">
            <v>B</v>
          </cell>
          <cell r="T12">
            <v>14</v>
          </cell>
          <cell r="U12">
            <v>15</v>
          </cell>
          <cell r="V12">
            <v>15</v>
          </cell>
          <cell r="W12">
            <v>49</v>
          </cell>
          <cell r="X12">
            <v>93</v>
          </cell>
          <cell r="Y12" t="str">
            <v>B</v>
          </cell>
          <cell r="Z12">
            <v>16</v>
          </cell>
          <cell r="AA12">
            <v>18</v>
          </cell>
          <cell r="AB12">
            <v>16</v>
          </cell>
          <cell r="AC12">
            <v>63</v>
          </cell>
          <cell r="AD12">
            <v>113</v>
          </cell>
          <cell r="AE12" t="str">
            <v>B+</v>
          </cell>
          <cell r="AF12">
            <v>5</v>
          </cell>
          <cell r="AG12">
            <v>18</v>
          </cell>
          <cell r="AH12">
            <v>13</v>
          </cell>
          <cell r="AI12">
            <v>17</v>
          </cell>
          <cell r="AJ12">
            <v>43</v>
          </cell>
          <cell r="AK12">
            <v>91</v>
          </cell>
          <cell r="AL12" t="str">
            <v>B</v>
          </cell>
          <cell r="AM12">
            <v>17</v>
          </cell>
          <cell r="AN12">
            <v>19</v>
          </cell>
          <cell r="AO12">
            <v>18</v>
          </cell>
          <cell r="AP12">
            <v>48</v>
          </cell>
          <cell r="AQ12">
            <v>102</v>
          </cell>
          <cell r="AR12" t="str">
            <v>B+</v>
          </cell>
          <cell r="AS12">
            <v>19</v>
          </cell>
          <cell r="AT12">
            <v>22</v>
          </cell>
          <cell r="AU12">
            <v>20</v>
          </cell>
          <cell r="AV12">
            <v>43</v>
          </cell>
          <cell r="AW12">
            <v>30</v>
          </cell>
          <cell r="AX12">
            <v>134</v>
          </cell>
          <cell r="AY12" t="str">
            <v>A</v>
          </cell>
          <cell r="AZ12">
            <v>5</v>
          </cell>
          <cell r="BA12">
            <v>26</v>
          </cell>
          <cell r="BB12">
            <v>16</v>
          </cell>
          <cell r="BC12">
            <v>28</v>
          </cell>
          <cell r="BD12">
            <v>70</v>
          </cell>
          <cell r="BE12" t="str">
            <v>A</v>
          </cell>
          <cell r="BF12">
            <v>68</v>
          </cell>
          <cell r="BG12" t="str">
            <v>A</v>
          </cell>
          <cell r="BH12">
            <v>17</v>
          </cell>
          <cell r="BI12">
            <v>35</v>
          </cell>
          <cell r="BJ12">
            <v>10</v>
          </cell>
          <cell r="BK12">
            <v>62</v>
          </cell>
          <cell r="BL12" t="str">
            <v>B+</v>
          </cell>
          <cell r="BM12">
            <v>5</v>
          </cell>
          <cell r="BN12">
            <v>104</v>
          </cell>
          <cell r="BO12">
            <v>97</v>
          </cell>
          <cell r="BP12">
            <v>93</v>
          </cell>
          <cell r="BQ12">
            <v>113</v>
          </cell>
          <cell r="BR12">
            <v>91</v>
          </cell>
          <cell r="BS12">
            <v>102</v>
          </cell>
          <cell r="BT12">
            <v>134</v>
          </cell>
          <cell r="BU12">
            <v>70</v>
          </cell>
          <cell r="BV12">
            <v>68</v>
          </cell>
          <cell r="BW12">
            <v>872</v>
          </cell>
          <cell r="BX12" t="str">
            <v>B+</v>
          </cell>
          <cell r="BY12" t="str">
            <v>piisi</v>
          </cell>
          <cell r="BZ12">
            <v>54.5</v>
          </cell>
          <cell r="CA12" t="str">
            <v>œœœ</v>
          </cell>
        </row>
        <row r="13">
          <cell r="A13">
            <v>6</v>
          </cell>
          <cell r="B13" t="str">
            <v>riviL gi(piili rm(SiBiie kiniJBiie</v>
          </cell>
          <cell r="C13" t="str">
            <v>bixi&amp;</v>
          </cell>
          <cell r="D13">
            <v>1186</v>
          </cell>
          <cell r="E13">
            <v>36561</v>
          </cell>
          <cell r="F13">
            <v>214</v>
          </cell>
          <cell r="G13">
            <v>12</v>
          </cell>
          <cell r="H13">
            <v>24</v>
          </cell>
          <cell r="I13">
            <v>13</v>
          </cell>
          <cell r="J13">
            <v>42</v>
          </cell>
          <cell r="K13">
            <v>91</v>
          </cell>
          <cell r="L13" t="str">
            <v>B</v>
          </cell>
          <cell r="M13">
            <v>6</v>
          </cell>
          <cell r="N13">
            <v>12</v>
          </cell>
          <cell r="O13">
            <v>18</v>
          </cell>
          <cell r="P13">
            <v>13</v>
          </cell>
          <cell r="Q13">
            <v>38</v>
          </cell>
          <cell r="R13">
            <v>81</v>
          </cell>
          <cell r="S13" t="str">
            <v>B</v>
          </cell>
          <cell r="T13">
            <v>11</v>
          </cell>
          <cell r="U13">
            <v>11</v>
          </cell>
          <cell r="V13">
            <v>12</v>
          </cell>
          <cell r="W13">
            <v>55</v>
          </cell>
          <cell r="X13">
            <v>89</v>
          </cell>
          <cell r="Y13" t="str">
            <v>B</v>
          </cell>
          <cell r="Z13">
            <v>13</v>
          </cell>
          <cell r="AA13">
            <v>24</v>
          </cell>
          <cell r="AB13">
            <v>13</v>
          </cell>
          <cell r="AC13">
            <v>35</v>
          </cell>
          <cell r="AD13">
            <v>85</v>
          </cell>
          <cell r="AE13" t="str">
            <v>B</v>
          </cell>
          <cell r="AF13">
            <v>6</v>
          </cell>
          <cell r="AG13">
            <v>14</v>
          </cell>
          <cell r="AH13">
            <v>15</v>
          </cell>
          <cell r="AI13">
            <v>14</v>
          </cell>
          <cell r="AJ13">
            <v>41</v>
          </cell>
          <cell r="AK13">
            <v>84</v>
          </cell>
          <cell r="AL13" t="str">
            <v>B</v>
          </cell>
          <cell r="AM13">
            <v>15</v>
          </cell>
          <cell r="AN13">
            <v>20</v>
          </cell>
          <cell r="AO13">
            <v>14</v>
          </cell>
          <cell r="AP13">
            <v>36</v>
          </cell>
          <cell r="AQ13">
            <v>85</v>
          </cell>
          <cell r="AR13" t="str">
            <v>B</v>
          </cell>
          <cell r="AS13">
            <v>15</v>
          </cell>
          <cell r="AT13">
            <v>20</v>
          </cell>
          <cell r="AU13">
            <v>16</v>
          </cell>
          <cell r="AV13">
            <v>36</v>
          </cell>
          <cell r="AW13">
            <v>18</v>
          </cell>
          <cell r="AX13">
            <v>105</v>
          </cell>
          <cell r="AY13" t="str">
            <v>B+</v>
          </cell>
          <cell r="AZ13">
            <v>6</v>
          </cell>
          <cell r="BA13">
            <v>20</v>
          </cell>
          <cell r="BB13">
            <v>11</v>
          </cell>
          <cell r="BC13">
            <v>23</v>
          </cell>
          <cell r="BD13">
            <v>54</v>
          </cell>
          <cell r="BE13" t="str">
            <v>B+</v>
          </cell>
          <cell r="BF13">
            <v>65</v>
          </cell>
          <cell r="BG13" t="str">
            <v>A</v>
          </cell>
          <cell r="BH13">
            <v>13</v>
          </cell>
          <cell r="BI13">
            <v>29</v>
          </cell>
          <cell r="BJ13">
            <v>11</v>
          </cell>
          <cell r="BK13">
            <v>53</v>
          </cell>
          <cell r="BL13" t="str">
            <v>B+</v>
          </cell>
          <cell r="BM13">
            <v>6</v>
          </cell>
          <cell r="BN13">
            <v>91</v>
          </cell>
          <cell r="BO13">
            <v>81</v>
          </cell>
          <cell r="BP13">
            <v>89</v>
          </cell>
          <cell r="BQ13">
            <v>85</v>
          </cell>
          <cell r="BR13">
            <v>84</v>
          </cell>
          <cell r="BS13">
            <v>85</v>
          </cell>
          <cell r="BT13">
            <v>105</v>
          </cell>
          <cell r="BU13">
            <v>54</v>
          </cell>
          <cell r="BV13">
            <v>65</v>
          </cell>
          <cell r="BW13">
            <v>739</v>
          </cell>
          <cell r="BX13" t="str">
            <v>B</v>
          </cell>
          <cell r="BY13" t="str">
            <v>piisi</v>
          </cell>
          <cell r="BZ13">
            <v>46.19</v>
          </cell>
        </row>
        <row r="14">
          <cell r="A14">
            <v>7</v>
          </cell>
          <cell r="B14" t="str">
            <v>piT\li axiyi aSi(kBiie kiSi&amp;rimiBiie</v>
          </cell>
          <cell r="C14" t="str">
            <v>anyi</v>
          </cell>
          <cell r="D14">
            <v>1030</v>
          </cell>
          <cell r="E14">
            <v>36711</v>
          </cell>
          <cell r="F14">
            <v>221</v>
          </cell>
          <cell r="G14">
            <v>16</v>
          </cell>
          <cell r="H14">
            <v>21</v>
          </cell>
          <cell r="I14">
            <v>18</v>
          </cell>
          <cell r="J14">
            <v>48</v>
          </cell>
          <cell r="K14">
            <v>103</v>
          </cell>
          <cell r="L14" t="str">
            <v>B+</v>
          </cell>
          <cell r="M14">
            <v>7</v>
          </cell>
          <cell r="N14">
            <v>14</v>
          </cell>
          <cell r="O14">
            <v>18</v>
          </cell>
          <cell r="P14">
            <v>17</v>
          </cell>
          <cell r="Q14">
            <v>47</v>
          </cell>
          <cell r="R14">
            <v>96</v>
          </cell>
          <cell r="S14" t="str">
            <v>B</v>
          </cell>
          <cell r="T14">
            <v>18</v>
          </cell>
          <cell r="U14">
            <v>21</v>
          </cell>
          <cell r="V14">
            <v>19</v>
          </cell>
          <cell r="W14">
            <v>49</v>
          </cell>
          <cell r="X14">
            <v>107</v>
          </cell>
          <cell r="Y14" t="str">
            <v>B+</v>
          </cell>
          <cell r="Z14">
            <v>16</v>
          </cell>
          <cell r="AA14">
            <v>24</v>
          </cell>
          <cell r="AB14">
            <v>17</v>
          </cell>
          <cell r="AC14">
            <v>44</v>
          </cell>
          <cell r="AD14">
            <v>101</v>
          </cell>
          <cell r="AE14" t="str">
            <v>B+</v>
          </cell>
          <cell r="AF14">
            <v>7</v>
          </cell>
          <cell r="AG14">
            <v>17</v>
          </cell>
          <cell r="AH14">
            <v>18</v>
          </cell>
          <cell r="AI14">
            <v>17</v>
          </cell>
          <cell r="AJ14">
            <v>50</v>
          </cell>
          <cell r="AK14">
            <v>102</v>
          </cell>
          <cell r="AL14" t="str">
            <v>B+</v>
          </cell>
          <cell r="AM14">
            <v>18</v>
          </cell>
          <cell r="AN14">
            <v>22</v>
          </cell>
          <cell r="AO14">
            <v>18</v>
          </cell>
          <cell r="AP14">
            <v>37</v>
          </cell>
          <cell r="AQ14">
            <v>95</v>
          </cell>
          <cell r="AR14" t="str">
            <v>B</v>
          </cell>
          <cell r="AS14">
            <v>18</v>
          </cell>
          <cell r="AT14">
            <v>25</v>
          </cell>
          <cell r="AU14">
            <v>19</v>
          </cell>
          <cell r="AV14">
            <v>40</v>
          </cell>
          <cell r="AW14">
            <v>29</v>
          </cell>
          <cell r="AX14">
            <v>131</v>
          </cell>
          <cell r="AY14" t="str">
            <v>A</v>
          </cell>
          <cell r="AZ14">
            <v>7</v>
          </cell>
          <cell r="BA14">
            <v>22</v>
          </cell>
          <cell r="BB14">
            <v>17</v>
          </cell>
          <cell r="BC14">
            <v>21</v>
          </cell>
          <cell r="BD14">
            <v>60</v>
          </cell>
          <cell r="BE14" t="str">
            <v>B+</v>
          </cell>
          <cell r="BF14">
            <v>87</v>
          </cell>
          <cell r="BG14" t="str">
            <v>A+</v>
          </cell>
          <cell r="BH14">
            <v>20</v>
          </cell>
          <cell r="BI14">
            <v>41</v>
          </cell>
          <cell r="BJ14">
            <v>13</v>
          </cell>
          <cell r="BK14">
            <v>74</v>
          </cell>
          <cell r="BL14" t="str">
            <v>A</v>
          </cell>
          <cell r="BM14">
            <v>7</v>
          </cell>
          <cell r="BN14">
            <v>103</v>
          </cell>
          <cell r="BO14">
            <v>96</v>
          </cell>
          <cell r="BP14">
            <v>107</v>
          </cell>
          <cell r="BQ14">
            <v>101</v>
          </cell>
          <cell r="BR14">
            <v>102</v>
          </cell>
          <cell r="BS14">
            <v>95</v>
          </cell>
          <cell r="BT14">
            <v>131</v>
          </cell>
          <cell r="BU14">
            <v>60</v>
          </cell>
          <cell r="BV14">
            <v>87</v>
          </cell>
          <cell r="BW14">
            <v>882</v>
          </cell>
          <cell r="BX14" t="str">
            <v>B+</v>
          </cell>
          <cell r="BY14" t="str">
            <v>piisi</v>
          </cell>
          <cell r="BZ14">
            <v>55.13</v>
          </cell>
        </row>
        <row r="15">
          <cell r="A15">
            <v>8</v>
          </cell>
          <cell r="B15" t="str">
            <v>piT\li mi&amp;ti Bi&amp;KiiBiie DihyiiBiie</v>
          </cell>
          <cell r="C15" t="str">
            <v>anyi</v>
          </cell>
          <cell r="D15">
            <v>1203</v>
          </cell>
          <cell r="E15">
            <v>36412</v>
          </cell>
          <cell r="F15">
            <v>209</v>
          </cell>
          <cell r="G15">
            <v>21</v>
          </cell>
          <cell r="H15">
            <v>29</v>
          </cell>
          <cell r="I15">
            <v>22</v>
          </cell>
          <cell r="J15">
            <v>60</v>
          </cell>
          <cell r="K15">
            <v>132</v>
          </cell>
          <cell r="L15" t="str">
            <v>A</v>
          </cell>
          <cell r="M15">
            <v>8</v>
          </cell>
          <cell r="N15">
            <v>20</v>
          </cell>
          <cell r="O15">
            <v>19</v>
          </cell>
          <cell r="P15">
            <v>21</v>
          </cell>
          <cell r="Q15">
            <v>70</v>
          </cell>
          <cell r="R15">
            <v>130</v>
          </cell>
          <cell r="S15" t="str">
            <v>A</v>
          </cell>
          <cell r="T15">
            <v>22</v>
          </cell>
          <cell r="U15">
            <v>25</v>
          </cell>
          <cell r="V15">
            <v>23</v>
          </cell>
          <cell r="W15">
            <v>63</v>
          </cell>
          <cell r="X15">
            <v>133</v>
          </cell>
          <cell r="Y15" t="str">
            <v>A</v>
          </cell>
          <cell r="Z15">
            <v>23</v>
          </cell>
          <cell r="AA15">
            <v>29</v>
          </cell>
          <cell r="AB15">
            <v>21</v>
          </cell>
          <cell r="AC15">
            <v>65</v>
          </cell>
          <cell r="AD15">
            <v>138</v>
          </cell>
          <cell r="AE15" t="str">
            <v>A</v>
          </cell>
          <cell r="AF15">
            <v>8</v>
          </cell>
          <cell r="AG15">
            <v>22</v>
          </cell>
          <cell r="AH15">
            <v>23</v>
          </cell>
          <cell r="AI15">
            <v>23</v>
          </cell>
          <cell r="AJ15">
            <v>75</v>
          </cell>
          <cell r="AK15">
            <v>143</v>
          </cell>
          <cell r="AL15" t="str">
            <v>A</v>
          </cell>
          <cell r="AM15">
            <v>23</v>
          </cell>
          <cell r="AN15">
            <v>26</v>
          </cell>
          <cell r="AO15">
            <v>23</v>
          </cell>
          <cell r="AP15">
            <v>47</v>
          </cell>
          <cell r="AQ15">
            <v>119</v>
          </cell>
          <cell r="AR15" t="str">
            <v>B+</v>
          </cell>
          <cell r="AS15">
            <v>21</v>
          </cell>
          <cell r="AT15">
            <v>27</v>
          </cell>
          <cell r="AU15">
            <v>23</v>
          </cell>
          <cell r="AV15">
            <v>48</v>
          </cell>
          <cell r="AW15">
            <v>40</v>
          </cell>
          <cell r="AX15">
            <v>159</v>
          </cell>
          <cell r="AY15" t="str">
            <v>A</v>
          </cell>
          <cell r="AZ15">
            <v>8</v>
          </cell>
          <cell r="BA15">
            <v>26</v>
          </cell>
          <cell r="BB15">
            <v>18</v>
          </cell>
          <cell r="BC15">
            <v>22</v>
          </cell>
          <cell r="BD15">
            <v>66</v>
          </cell>
          <cell r="BE15" t="str">
            <v>A</v>
          </cell>
          <cell r="BF15">
            <v>94</v>
          </cell>
          <cell r="BG15" t="str">
            <v>A+</v>
          </cell>
          <cell r="BH15">
            <v>24</v>
          </cell>
          <cell r="BI15">
            <v>47</v>
          </cell>
          <cell r="BJ15">
            <v>18</v>
          </cell>
          <cell r="BK15">
            <v>89</v>
          </cell>
          <cell r="BL15" t="str">
            <v>A+</v>
          </cell>
          <cell r="BM15">
            <v>8</v>
          </cell>
          <cell r="BN15">
            <v>132</v>
          </cell>
          <cell r="BO15">
            <v>130</v>
          </cell>
          <cell r="BP15">
            <v>133</v>
          </cell>
          <cell r="BQ15">
            <v>138</v>
          </cell>
          <cell r="BR15">
            <v>143</v>
          </cell>
          <cell r="BS15">
            <v>119</v>
          </cell>
          <cell r="BT15">
            <v>159</v>
          </cell>
          <cell r="BU15">
            <v>66</v>
          </cell>
          <cell r="BV15">
            <v>94</v>
          </cell>
          <cell r="BW15">
            <v>1114</v>
          </cell>
          <cell r="BX15" t="str">
            <v>A</v>
          </cell>
          <cell r="BY15" t="str">
            <v>piisi</v>
          </cell>
          <cell r="BZ15">
            <v>69.63</v>
          </cell>
        </row>
        <row r="16">
          <cell r="A16">
            <v>9</v>
          </cell>
          <cell r="B16" t="str">
            <v>ji\Mi&amp; j@mi&amp;ni niigiJBiie j\rimiBiie</v>
          </cell>
          <cell r="C16" t="str">
            <v>anyi</v>
          </cell>
          <cell r="D16">
            <v>1044</v>
          </cell>
          <cell r="E16" t="str">
            <v>24/8/1999</v>
          </cell>
          <cell r="F16">
            <v>224</v>
          </cell>
          <cell r="G16">
            <v>22</v>
          </cell>
          <cell r="H16">
            <v>29</v>
          </cell>
          <cell r="I16">
            <v>23</v>
          </cell>
          <cell r="J16">
            <v>63</v>
          </cell>
          <cell r="K16">
            <v>137</v>
          </cell>
          <cell r="L16" t="str">
            <v>A</v>
          </cell>
          <cell r="M16">
            <v>9</v>
          </cell>
          <cell r="N16">
            <v>22</v>
          </cell>
          <cell r="O16">
            <v>22</v>
          </cell>
          <cell r="P16">
            <v>22</v>
          </cell>
          <cell r="Q16">
            <v>65</v>
          </cell>
          <cell r="R16">
            <v>131</v>
          </cell>
          <cell r="S16" t="str">
            <v>A</v>
          </cell>
          <cell r="T16">
            <v>24</v>
          </cell>
          <cell r="U16">
            <v>24</v>
          </cell>
          <cell r="V16">
            <v>23</v>
          </cell>
          <cell r="W16">
            <v>59</v>
          </cell>
          <cell r="X16">
            <v>130</v>
          </cell>
          <cell r="Y16" t="str">
            <v>A</v>
          </cell>
          <cell r="Z16">
            <v>24</v>
          </cell>
          <cell r="AA16">
            <v>36</v>
          </cell>
          <cell r="AB16">
            <v>22</v>
          </cell>
          <cell r="AC16">
            <v>70</v>
          </cell>
          <cell r="AD16">
            <v>152</v>
          </cell>
          <cell r="AE16" t="str">
            <v>A</v>
          </cell>
          <cell r="AF16">
            <v>9</v>
          </cell>
          <cell r="AG16">
            <v>23</v>
          </cell>
          <cell r="AH16">
            <v>33</v>
          </cell>
          <cell r="AI16">
            <v>23</v>
          </cell>
          <cell r="AJ16">
            <v>77</v>
          </cell>
          <cell r="AK16">
            <v>156</v>
          </cell>
          <cell r="AL16" t="str">
            <v>A</v>
          </cell>
          <cell r="AM16">
            <v>24</v>
          </cell>
          <cell r="AN16">
            <v>30</v>
          </cell>
          <cell r="AO16">
            <v>23</v>
          </cell>
          <cell r="AP16">
            <v>60</v>
          </cell>
          <cell r="AQ16">
            <v>137</v>
          </cell>
          <cell r="AR16" t="str">
            <v>A</v>
          </cell>
          <cell r="AS16">
            <v>22</v>
          </cell>
          <cell r="AT16">
            <v>32</v>
          </cell>
          <cell r="AU16">
            <v>23</v>
          </cell>
          <cell r="AV16">
            <v>48</v>
          </cell>
          <cell r="AW16">
            <v>40</v>
          </cell>
          <cell r="AX16">
            <v>165</v>
          </cell>
          <cell r="AY16" t="str">
            <v>A+</v>
          </cell>
          <cell r="AZ16">
            <v>9</v>
          </cell>
          <cell r="BA16">
            <v>28</v>
          </cell>
          <cell r="BB16">
            <v>19</v>
          </cell>
          <cell r="BC16">
            <v>25</v>
          </cell>
          <cell r="BD16">
            <v>72</v>
          </cell>
          <cell r="BE16" t="str">
            <v>A</v>
          </cell>
          <cell r="BF16">
            <v>98</v>
          </cell>
          <cell r="BG16" t="str">
            <v>A+</v>
          </cell>
          <cell r="BH16">
            <v>24</v>
          </cell>
          <cell r="BI16">
            <v>45</v>
          </cell>
          <cell r="BJ16">
            <v>16</v>
          </cell>
          <cell r="BK16">
            <v>85</v>
          </cell>
          <cell r="BL16" t="str">
            <v>A+</v>
          </cell>
          <cell r="BM16">
            <v>9</v>
          </cell>
          <cell r="BN16">
            <v>137</v>
          </cell>
          <cell r="BO16">
            <v>131</v>
          </cell>
          <cell r="BP16">
            <v>130</v>
          </cell>
          <cell r="BQ16">
            <v>152</v>
          </cell>
          <cell r="BR16">
            <v>156</v>
          </cell>
          <cell r="BS16">
            <v>137</v>
          </cell>
          <cell r="BT16">
            <v>165</v>
          </cell>
          <cell r="BU16">
            <v>72</v>
          </cell>
          <cell r="BV16">
            <v>98</v>
          </cell>
          <cell r="BW16">
            <v>1178</v>
          </cell>
          <cell r="BX16" t="str">
            <v>A</v>
          </cell>
          <cell r="BY16" t="str">
            <v>piisi</v>
          </cell>
          <cell r="BZ16">
            <v>73.63</v>
          </cell>
        </row>
        <row r="17">
          <cell r="A17">
            <v>10</v>
          </cell>
          <cell r="B17" t="str">
            <v>giimi(T *ht(Si RginiiWiBiie giN(SiBiie</v>
          </cell>
          <cell r="C17" t="str">
            <v>anyi</v>
          </cell>
          <cell r="D17">
            <v>1043</v>
          </cell>
          <cell r="E17" t="str">
            <v>14/7/1999</v>
          </cell>
          <cell r="F17">
            <v>225</v>
          </cell>
          <cell r="G17">
            <v>21</v>
          </cell>
          <cell r="H17">
            <v>19</v>
          </cell>
          <cell r="I17">
            <v>20</v>
          </cell>
          <cell r="J17">
            <v>49</v>
          </cell>
          <cell r="K17">
            <v>109</v>
          </cell>
          <cell r="L17" t="str">
            <v>B+</v>
          </cell>
          <cell r="M17">
            <v>10</v>
          </cell>
          <cell r="N17">
            <v>20</v>
          </cell>
          <cell r="O17">
            <v>20</v>
          </cell>
          <cell r="P17">
            <v>19</v>
          </cell>
          <cell r="Q17">
            <v>54</v>
          </cell>
          <cell r="R17">
            <v>113</v>
          </cell>
          <cell r="S17" t="str">
            <v>B+</v>
          </cell>
          <cell r="T17">
            <v>22</v>
          </cell>
          <cell r="U17">
            <v>22</v>
          </cell>
          <cell r="V17">
            <v>21</v>
          </cell>
          <cell r="W17">
            <v>56</v>
          </cell>
          <cell r="X17">
            <v>121</v>
          </cell>
          <cell r="Y17" t="str">
            <v>B+</v>
          </cell>
          <cell r="Z17">
            <v>20</v>
          </cell>
          <cell r="AA17">
            <v>20</v>
          </cell>
          <cell r="AB17">
            <v>18</v>
          </cell>
          <cell r="AC17">
            <v>56</v>
          </cell>
          <cell r="AD17">
            <v>114</v>
          </cell>
          <cell r="AE17" t="str">
            <v>B+</v>
          </cell>
          <cell r="AF17">
            <v>10</v>
          </cell>
          <cell r="AG17">
            <v>22</v>
          </cell>
          <cell r="AH17">
            <v>17</v>
          </cell>
          <cell r="AI17">
            <v>21</v>
          </cell>
          <cell r="AJ17">
            <v>54</v>
          </cell>
          <cell r="AK17">
            <v>114</v>
          </cell>
          <cell r="AL17" t="str">
            <v>B+</v>
          </cell>
          <cell r="AM17">
            <v>22</v>
          </cell>
          <cell r="AN17">
            <v>31</v>
          </cell>
          <cell r="AO17">
            <v>20</v>
          </cell>
          <cell r="AP17">
            <v>46</v>
          </cell>
          <cell r="AQ17">
            <v>119</v>
          </cell>
          <cell r="AR17" t="str">
            <v>B+</v>
          </cell>
          <cell r="AS17">
            <v>20</v>
          </cell>
          <cell r="AT17">
            <v>31</v>
          </cell>
          <cell r="AU17">
            <v>20</v>
          </cell>
          <cell r="AV17">
            <v>46</v>
          </cell>
          <cell r="AW17">
            <v>38</v>
          </cell>
          <cell r="AX17">
            <v>155</v>
          </cell>
          <cell r="AY17" t="str">
            <v>A</v>
          </cell>
          <cell r="AZ17">
            <v>10</v>
          </cell>
          <cell r="BA17">
            <v>25</v>
          </cell>
          <cell r="BB17">
            <v>17</v>
          </cell>
          <cell r="BC17">
            <v>21</v>
          </cell>
          <cell r="BD17">
            <v>63</v>
          </cell>
          <cell r="BE17" t="str">
            <v>B+</v>
          </cell>
          <cell r="BF17">
            <v>92</v>
          </cell>
          <cell r="BG17" t="str">
            <v>A+</v>
          </cell>
          <cell r="BH17">
            <v>21</v>
          </cell>
          <cell r="BI17">
            <v>43</v>
          </cell>
          <cell r="BJ17">
            <v>16</v>
          </cell>
          <cell r="BK17">
            <v>80</v>
          </cell>
          <cell r="BL17" t="str">
            <v>A+</v>
          </cell>
          <cell r="BM17">
            <v>10</v>
          </cell>
          <cell r="BN17">
            <v>109</v>
          </cell>
          <cell r="BO17">
            <v>113</v>
          </cell>
          <cell r="BP17">
            <v>121</v>
          </cell>
          <cell r="BQ17">
            <v>114</v>
          </cell>
          <cell r="BR17">
            <v>114</v>
          </cell>
          <cell r="BS17">
            <v>119</v>
          </cell>
          <cell r="BT17">
            <v>155</v>
          </cell>
          <cell r="BU17">
            <v>63</v>
          </cell>
          <cell r="BV17">
            <v>92</v>
          </cell>
          <cell r="BW17">
            <v>1000</v>
          </cell>
          <cell r="BX17" t="str">
            <v>B+</v>
          </cell>
          <cell r="BY17" t="str">
            <v>piisi</v>
          </cell>
          <cell r="BZ17">
            <v>62.5</v>
          </cell>
        </row>
        <row r="18">
          <cell r="A18">
            <v>11</v>
          </cell>
          <cell r="B18" t="str">
            <v>jiD\ji rG_vi&amp;r*sioh hk#Bii Jl_Bii</v>
          </cell>
          <cell r="C18" t="str">
            <v>anyi</v>
          </cell>
          <cell r="D18">
            <v>1200</v>
          </cell>
          <cell r="E18">
            <v>35803</v>
          </cell>
          <cell r="F18">
            <v>207</v>
          </cell>
          <cell r="G18">
            <v>16</v>
          </cell>
          <cell r="H18">
            <v>21</v>
          </cell>
          <cell r="I18">
            <v>17</v>
          </cell>
          <cell r="J18">
            <v>49</v>
          </cell>
          <cell r="K18">
            <v>103</v>
          </cell>
          <cell r="L18" t="str">
            <v>B+</v>
          </cell>
          <cell r="M18">
            <v>11</v>
          </cell>
          <cell r="N18">
            <v>14</v>
          </cell>
          <cell r="O18">
            <v>20</v>
          </cell>
          <cell r="P18">
            <v>16</v>
          </cell>
          <cell r="Q18">
            <v>62</v>
          </cell>
          <cell r="R18">
            <v>112</v>
          </cell>
          <cell r="S18" t="str">
            <v>B+</v>
          </cell>
          <cell r="T18">
            <v>12</v>
          </cell>
          <cell r="U18">
            <v>17</v>
          </cell>
          <cell r="V18">
            <v>14</v>
          </cell>
          <cell r="W18">
            <v>44</v>
          </cell>
          <cell r="X18">
            <v>87</v>
          </cell>
          <cell r="Y18" t="str">
            <v>B</v>
          </cell>
          <cell r="Z18">
            <v>16</v>
          </cell>
          <cell r="AA18">
            <v>20</v>
          </cell>
          <cell r="AB18">
            <v>15</v>
          </cell>
          <cell r="AC18">
            <v>37</v>
          </cell>
          <cell r="AD18">
            <v>88</v>
          </cell>
          <cell r="AE18" t="str">
            <v>B</v>
          </cell>
          <cell r="AF18">
            <v>11</v>
          </cell>
          <cell r="AG18">
            <v>17</v>
          </cell>
          <cell r="AH18">
            <v>17</v>
          </cell>
          <cell r="AI18">
            <v>18</v>
          </cell>
          <cell r="AJ18">
            <v>60</v>
          </cell>
          <cell r="AK18">
            <v>112</v>
          </cell>
          <cell r="AL18" t="str">
            <v>B+</v>
          </cell>
          <cell r="AM18">
            <v>15</v>
          </cell>
          <cell r="AN18">
            <v>21</v>
          </cell>
          <cell r="AO18">
            <v>17</v>
          </cell>
          <cell r="AP18">
            <v>37</v>
          </cell>
          <cell r="AQ18">
            <v>90</v>
          </cell>
          <cell r="AR18" t="str">
            <v>B</v>
          </cell>
          <cell r="AS18">
            <v>17</v>
          </cell>
          <cell r="AT18">
            <v>27</v>
          </cell>
          <cell r="AU18">
            <v>17</v>
          </cell>
          <cell r="AV18">
            <v>37</v>
          </cell>
          <cell r="AW18">
            <v>32</v>
          </cell>
          <cell r="AX18">
            <v>130</v>
          </cell>
          <cell r="AY18" t="str">
            <v>A</v>
          </cell>
          <cell r="AZ18">
            <v>11</v>
          </cell>
          <cell r="BA18">
            <v>21</v>
          </cell>
          <cell r="BB18">
            <v>14</v>
          </cell>
          <cell r="BC18">
            <v>18</v>
          </cell>
          <cell r="BD18">
            <v>53</v>
          </cell>
          <cell r="BE18" t="str">
            <v>B+</v>
          </cell>
          <cell r="BF18">
            <v>69</v>
          </cell>
          <cell r="BG18" t="str">
            <v>A</v>
          </cell>
          <cell r="BH18">
            <v>14</v>
          </cell>
          <cell r="BI18">
            <v>33</v>
          </cell>
          <cell r="BJ18">
            <v>13</v>
          </cell>
          <cell r="BK18">
            <v>60</v>
          </cell>
          <cell r="BL18" t="str">
            <v>B+</v>
          </cell>
          <cell r="BM18">
            <v>11</v>
          </cell>
          <cell r="BN18">
            <v>103</v>
          </cell>
          <cell r="BO18">
            <v>112</v>
          </cell>
          <cell r="BP18">
            <v>87</v>
          </cell>
          <cell r="BQ18">
            <v>88</v>
          </cell>
          <cell r="BR18">
            <v>112</v>
          </cell>
          <cell r="BS18">
            <v>90</v>
          </cell>
          <cell r="BT18">
            <v>130</v>
          </cell>
          <cell r="BU18">
            <v>53</v>
          </cell>
          <cell r="BV18">
            <v>69</v>
          </cell>
          <cell r="BW18">
            <v>844</v>
          </cell>
          <cell r="BX18" t="str">
            <v>B+</v>
          </cell>
          <cell r="BY18" t="str">
            <v>piisi</v>
          </cell>
          <cell r="BZ18">
            <v>52.75</v>
          </cell>
        </row>
        <row r="19">
          <cell r="A19">
            <v>12</v>
          </cell>
          <cell r="B19" t="str">
            <v>Qik(r h\ttilib(ni dSirWiJ gi(piiLJ</v>
          </cell>
          <cell r="C19" t="str">
            <v>bixi&amp;</v>
          </cell>
          <cell r="D19">
            <v>1206</v>
          </cell>
          <cell r="E19" t="str">
            <v>21/8/99</v>
          </cell>
          <cell r="F19">
            <v>165</v>
          </cell>
          <cell r="G19">
            <v>0</v>
          </cell>
          <cell r="H19">
            <v>0</v>
          </cell>
          <cell r="I19">
            <v>15</v>
          </cell>
          <cell r="J19">
            <v>11</v>
          </cell>
          <cell r="K19">
            <v>26</v>
          </cell>
          <cell r="L19" t="str">
            <v>C</v>
          </cell>
          <cell r="M19">
            <v>12</v>
          </cell>
          <cell r="N19">
            <v>0</v>
          </cell>
          <cell r="O19">
            <v>0</v>
          </cell>
          <cell r="P19">
            <v>14</v>
          </cell>
          <cell r="Q19">
            <v>36</v>
          </cell>
          <cell r="R19">
            <v>50</v>
          </cell>
          <cell r="S19" t="str">
            <v>C</v>
          </cell>
          <cell r="T19">
            <v>0</v>
          </cell>
          <cell r="U19">
            <v>0</v>
          </cell>
          <cell r="V19">
            <v>13</v>
          </cell>
          <cell r="W19">
            <v>5</v>
          </cell>
          <cell r="X19">
            <v>18</v>
          </cell>
          <cell r="Y19" t="str">
            <v>C</v>
          </cell>
          <cell r="Z19">
            <v>0</v>
          </cell>
          <cell r="AA19">
            <v>0</v>
          </cell>
          <cell r="AB19">
            <v>14</v>
          </cell>
          <cell r="AC19">
            <v>37</v>
          </cell>
          <cell r="AD19">
            <v>51</v>
          </cell>
          <cell r="AE19" t="str">
            <v>C</v>
          </cell>
          <cell r="AF19">
            <v>12</v>
          </cell>
          <cell r="AG19">
            <v>0</v>
          </cell>
          <cell r="AH19">
            <v>0</v>
          </cell>
          <cell r="AI19">
            <v>16</v>
          </cell>
          <cell r="AJ19">
            <v>23</v>
          </cell>
          <cell r="AK19">
            <v>39</v>
          </cell>
          <cell r="AL19" t="str">
            <v>C</v>
          </cell>
          <cell r="AM19">
            <v>0</v>
          </cell>
          <cell r="AN19">
            <v>0</v>
          </cell>
          <cell r="AO19">
            <v>15</v>
          </cell>
          <cell r="AP19">
            <v>7</v>
          </cell>
          <cell r="AQ19">
            <v>22</v>
          </cell>
          <cell r="AR19" t="str">
            <v>C</v>
          </cell>
          <cell r="AS19">
            <v>0</v>
          </cell>
          <cell r="AT19">
            <v>0</v>
          </cell>
          <cell r="AU19">
            <v>15</v>
          </cell>
          <cell r="AV19">
            <v>31</v>
          </cell>
          <cell r="AW19">
            <v>18</v>
          </cell>
          <cell r="AX19">
            <v>64</v>
          </cell>
          <cell r="AY19" t="str">
            <v>C</v>
          </cell>
          <cell r="AZ19">
            <v>12</v>
          </cell>
          <cell r="BA19">
            <v>16</v>
          </cell>
          <cell r="BB19">
            <v>12</v>
          </cell>
          <cell r="BC19">
            <v>23</v>
          </cell>
          <cell r="BD19">
            <v>51</v>
          </cell>
          <cell r="BE19" t="str">
            <v>B+</v>
          </cell>
          <cell r="BF19">
            <v>58</v>
          </cell>
          <cell r="BG19" t="str">
            <v>B+</v>
          </cell>
          <cell r="BH19">
            <v>14</v>
          </cell>
          <cell r="BI19">
            <v>27</v>
          </cell>
          <cell r="BJ19">
            <v>8</v>
          </cell>
          <cell r="BK19">
            <v>49</v>
          </cell>
          <cell r="BL19" t="str">
            <v>B</v>
          </cell>
          <cell r="BM19">
            <v>12</v>
          </cell>
          <cell r="BN19">
            <v>26</v>
          </cell>
          <cell r="BO19">
            <v>50</v>
          </cell>
          <cell r="BP19">
            <v>18</v>
          </cell>
          <cell r="BQ19">
            <v>51</v>
          </cell>
          <cell r="BR19">
            <v>39</v>
          </cell>
          <cell r="BS19">
            <v>22</v>
          </cell>
          <cell r="BT19">
            <v>64</v>
          </cell>
          <cell r="BU19">
            <v>51</v>
          </cell>
          <cell r="BV19">
            <v>58</v>
          </cell>
          <cell r="BW19">
            <v>379</v>
          </cell>
          <cell r="BX19" t="str">
            <v>C</v>
          </cell>
          <cell r="BY19" t="str">
            <v>niipiisi</v>
          </cell>
          <cell r="BZ19">
            <v>23.69</v>
          </cell>
        </row>
        <row r="20">
          <cell r="A20">
            <v>13</v>
          </cell>
          <cell r="B20" t="str">
            <v>Qik(r kijli rij#J j(etiiJ</v>
          </cell>
          <cell r="C20" t="str">
            <v>bixi&amp;</v>
          </cell>
          <cell r="D20">
            <v>1025</v>
          </cell>
          <cell r="E20">
            <v>36414</v>
          </cell>
          <cell r="F20">
            <v>218</v>
          </cell>
          <cell r="G20">
            <v>22</v>
          </cell>
          <cell r="H20">
            <v>22</v>
          </cell>
          <cell r="I20">
            <v>22</v>
          </cell>
          <cell r="J20">
            <v>61</v>
          </cell>
          <cell r="K20">
            <v>127</v>
          </cell>
          <cell r="L20" t="str">
            <v>B+</v>
          </cell>
          <cell r="M20">
            <v>13</v>
          </cell>
          <cell r="N20">
            <v>22</v>
          </cell>
          <cell r="O20">
            <v>18</v>
          </cell>
          <cell r="P20">
            <v>21</v>
          </cell>
          <cell r="Q20">
            <v>72</v>
          </cell>
          <cell r="R20">
            <v>133</v>
          </cell>
          <cell r="S20" t="str">
            <v>A</v>
          </cell>
          <cell r="T20">
            <v>21</v>
          </cell>
          <cell r="U20">
            <v>25</v>
          </cell>
          <cell r="V20">
            <v>22</v>
          </cell>
          <cell r="W20">
            <v>40</v>
          </cell>
          <cell r="X20">
            <v>108</v>
          </cell>
          <cell r="Y20" t="str">
            <v>B+</v>
          </cell>
          <cell r="Z20">
            <v>22</v>
          </cell>
          <cell r="AA20">
            <v>19</v>
          </cell>
          <cell r="AB20">
            <v>19</v>
          </cell>
          <cell r="AC20">
            <v>61</v>
          </cell>
          <cell r="AD20">
            <v>121</v>
          </cell>
          <cell r="AE20" t="str">
            <v>B+</v>
          </cell>
          <cell r="AF20">
            <v>13</v>
          </cell>
          <cell r="AG20">
            <v>23</v>
          </cell>
          <cell r="AH20">
            <v>34</v>
          </cell>
          <cell r="AI20">
            <v>22</v>
          </cell>
          <cell r="AJ20">
            <v>61</v>
          </cell>
          <cell r="AK20">
            <v>140</v>
          </cell>
          <cell r="AL20" t="str">
            <v>A</v>
          </cell>
          <cell r="AM20">
            <v>23</v>
          </cell>
          <cell r="AN20">
            <v>28</v>
          </cell>
          <cell r="AO20">
            <v>22</v>
          </cell>
          <cell r="AP20">
            <v>42</v>
          </cell>
          <cell r="AQ20">
            <v>115</v>
          </cell>
          <cell r="AR20" t="str">
            <v>B+</v>
          </cell>
          <cell r="AS20">
            <v>21</v>
          </cell>
          <cell r="AT20">
            <v>34</v>
          </cell>
          <cell r="AU20">
            <v>17</v>
          </cell>
          <cell r="AV20">
            <v>38</v>
          </cell>
          <cell r="AW20">
            <v>39</v>
          </cell>
          <cell r="AX20">
            <v>149</v>
          </cell>
          <cell r="AY20" t="str">
            <v>A</v>
          </cell>
          <cell r="AZ20">
            <v>13</v>
          </cell>
          <cell r="BA20">
            <v>27</v>
          </cell>
          <cell r="BB20">
            <v>18</v>
          </cell>
          <cell r="BC20">
            <v>27</v>
          </cell>
          <cell r="BD20">
            <v>72</v>
          </cell>
          <cell r="BE20" t="str">
            <v>A</v>
          </cell>
          <cell r="BF20">
            <v>89</v>
          </cell>
          <cell r="BG20" t="str">
            <v>A+</v>
          </cell>
          <cell r="BH20">
            <v>22</v>
          </cell>
          <cell r="BI20">
            <v>42</v>
          </cell>
          <cell r="BJ20">
            <v>18</v>
          </cell>
          <cell r="BK20">
            <v>82</v>
          </cell>
          <cell r="BL20" t="str">
            <v>A+</v>
          </cell>
          <cell r="BM20">
            <v>13</v>
          </cell>
          <cell r="BN20">
            <v>127</v>
          </cell>
          <cell r="BO20">
            <v>133</v>
          </cell>
          <cell r="BP20">
            <v>108</v>
          </cell>
          <cell r="BQ20">
            <v>121</v>
          </cell>
          <cell r="BR20">
            <v>140</v>
          </cell>
          <cell r="BS20">
            <v>115</v>
          </cell>
          <cell r="BT20">
            <v>149</v>
          </cell>
          <cell r="BU20">
            <v>72</v>
          </cell>
          <cell r="BV20">
            <v>89</v>
          </cell>
          <cell r="BW20">
            <v>1054</v>
          </cell>
          <cell r="BX20" t="str">
            <v>A</v>
          </cell>
          <cell r="BY20" t="str">
            <v>piisi</v>
          </cell>
          <cell r="BZ20">
            <v>65.88</v>
          </cell>
        </row>
        <row r="21">
          <cell r="A21">
            <v>14</v>
          </cell>
          <cell r="B21" t="str">
            <v>rimiin_j airti&amp; dyiirimiBiie bic_Biie</v>
          </cell>
          <cell r="C21" t="str">
            <v>bixi&amp;</v>
          </cell>
          <cell r="D21">
            <v>1034</v>
          </cell>
          <cell r="E21">
            <v>36832</v>
          </cell>
          <cell r="F21">
            <v>224</v>
          </cell>
          <cell r="G21">
            <v>14</v>
          </cell>
          <cell r="H21">
            <v>19</v>
          </cell>
          <cell r="I21">
            <v>15</v>
          </cell>
          <cell r="J21">
            <v>48</v>
          </cell>
          <cell r="K21">
            <v>96</v>
          </cell>
          <cell r="L21" t="str">
            <v>B</v>
          </cell>
          <cell r="M21">
            <v>14</v>
          </cell>
          <cell r="N21">
            <v>12</v>
          </cell>
          <cell r="O21">
            <v>20</v>
          </cell>
          <cell r="P21">
            <v>15</v>
          </cell>
          <cell r="Q21">
            <v>46</v>
          </cell>
          <cell r="R21">
            <v>93</v>
          </cell>
          <cell r="S21" t="str">
            <v>B</v>
          </cell>
          <cell r="T21">
            <v>11</v>
          </cell>
          <cell r="U21">
            <v>16</v>
          </cell>
          <cell r="V21">
            <v>13</v>
          </cell>
          <cell r="W21">
            <v>44</v>
          </cell>
          <cell r="X21">
            <v>84</v>
          </cell>
          <cell r="Y21" t="str">
            <v>B</v>
          </cell>
          <cell r="Z21">
            <v>14</v>
          </cell>
          <cell r="AA21">
            <v>16</v>
          </cell>
          <cell r="AB21">
            <v>15</v>
          </cell>
          <cell r="AC21">
            <v>38</v>
          </cell>
          <cell r="AD21">
            <v>83</v>
          </cell>
          <cell r="AE21" t="str">
            <v>B</v>
          </cell>
          <cell r="AF21">
            <v>14</v>
          </cell>
          <cell r="AG21">
            <v>16</v>
          </cell>
          <cell r="AH21">
            <v>11</v>
          </cell>
          <cell r="AI21">
            <v>17</v>
          </cell>
          <cell r="AJ21">
            <v>40</v>
          </cell>
          <cell r="AK21">
            <v>84</v>
          </cell>
          <cell r="AL21" t="str">
            <v>B</v>
          </cell>
          <cell r="AM21">
            <v>15</v>
          </cell>
          <cell r="AN21">
            <v>21</v>
          </cell>
          <cell r="AO21">
            <v>15</v>
          </cell>
          <cell r="AP21">
            <v>43</v>
          </cell>
          <cell r="AQ21">
            <v>94</v>
          </cell>
          <cell r="AR21" t="str">
            <v>B</v>
          </cell>
          <cell r="AS21">
            <v>15</v>
          </cell>
          <cell r="AT21">
            <v>18</v>
          </cell>
          <cell r="AU21">
            <v>15</v>
          </cell>
          <cell r="AV21">
            <v>32</v>
          </cell>
          <cell r="AW21">
            <v>24</v>
          </cell>
          <cell r="AX21">
            <v>104</v>
          </cell>
          <cell r="AY21" t="str">
            <v>B+</v>
          </cell>
          <cell r="AZ21">
            <v>14</v>
          </cell>
          <cell r="BA21">
            <v>21</v>
          </cell>
          <cell r="BB21">
            <v>14</v>
          </cell>
          <cell r="BC21">
            <v>22</v>
          </cell>
          <cell r="BD21">
            <v>57</v>
          </cell>
          <cell r="BE21" t="str">
            <v>B+</v>
          </cell>
          <cell r="BF21">
            <v>68</v>
          </cell>
          <cell r="BG21" t="str">
            <v>A</v>
          </cell>
          <cell r="BH21">
            <v>14</v>
          </cell>
          <cell r="BI21">
            <v>31</v>
          </cell>
          <cell r="BJ21">
            <v>14</v>
          </cell>
          <cell r="BK21">
            <v>59</v>
          </cell>
          <cell r="BL21" t="str">
            <v>B+</v>
          </cell>
          <cell r="BM21">
            <v>14</v>
          </cell>
          <cell r="BN21">
            <v>96</v>
          </cell>
          <cell r="BO21">
            <v>93</v>
          </cell>
          <cell r="BP21">
            <v>84</v>
          </cell>
          <cell r="BQ21">
            <v>83</v>
          </cell>
          <cell r="BR21">
            <v>84</v>
          </cell>
          <cell r="BS21">
            <v>94</v>
          </cell>
          <cell r="BT21">
            <v>104</v>
          </cell>
          <cell r="BU21">
            <v>57</v>
          </cell>
          <cell r="BV21">
            <v>68</v>
          </cell>
          <cell r="BW21">
            <v>763</v>
          </cell>
          <cell r="BX21" t="str">
            <v>B</v>
          </cell>
          <cell r="BY21" t="str">
            <v>piisi</v>
          </cell>
          <cell r="BZ21">
            <v>47.69</v>
          </cell>
        </row>
        <row r="22">
          <cell r="A22">
            <v>15</v>
          </cell>
          <cell r="B22" t="str">
            <v>p{jipi*ti *kojli *vini(dBiie giIDiBiie</v>
          </cell>
          <cell r="C22" t="str">
            <v>bixi&amp;</v>
          </cell>
          <cell r="D22">
            <v>1037</v>
          </cell>
          <cell r="E22">
            <v>36531</v>
          </cell>
          <cell r="F22">
            <v>209</v>
          </cell>
          <cell r="G22">
            <v>17</v>
          </cell>
          <cell r="H22">
            <v>19</v>
          </cell>
          <cell r="I22">
            <v>18</v>
          </cell>
          <cell r="J22">
            <v>54</v>
          </cell>
          <cell r="K22">
            <v>108</v>
          </cell>
          <cell r="L22" t="str">
            <v>B+</v>
          </cell>
          <cell r="M22">
            <v>15</v>
          </cell>
          <cell r="N22">
            <v>15</v>
          </cell>
          <cell r="O22">
            <v>19</v>
          </cell>
          <cell r="P22">
            <v>17</v>
          </cell>
          <cell r="Q22">
            <v>47</v>
          </cell>
          <cell r="R22">
            <v>98</v>
          </cell>
          <cell r="S22" t="str">
            <v>B</v>
          </cell>
          <cell r="T22">
            <v>13</v>
          </cell>
          <cell r="U22">
            <v>27</v>
          </cell>
          <cell r="V22">
            <v>16</v>
          </cell>
          <cell r="W22">
            <v>37</v>
          </cell>
          <cell r="X22">
            <v>93</v>
          </cell>
          <cell r="Y22" t="str">
            <v>B</v>
          </cell>
          <cell r="Z22">
            <v>16</v>
          </cell>
          <cell r="AA22">
            <v>19</v>
          </cell>
          <cell r="AB22">
            <v>17</v>
          </cell>
          <cell r="AC22">
            <v>44</v>
          </cell>
          <cell r="AD22">
            <v>96</v>
          </cell>
          <cell r="AE22" t="str">
            <v>B</v>
          </cell>
          <cell r="AF22">
            <v>15</v>
          </cell>
          <cell r="AG22">
            <v>18</v>
          </cell>
          <cell r="AH22">
            <v>23</v>
          </cell>
          <cell r="AI22">
            <v>17</v>
          </cell>
          <cell r="AJ22">
            <v>43</v>
          </cell>
          <cell r="AK22">
            <v>101</v>
          </cell>
          <cell r="AL22" t="str">
            <v>B+</v>
          </cell>
          <cell r="AM22">
            <v>17</v>
          </cell>
          <cell r="AN22">
            <v>22</v>
          </cell>
          <cell r="AO22">
            <v>18</v>
          </cell>
          <cell r="AP22">
            <v>47</v>
          </cell>
          <cell r="AQ22">
            <v>104</v>
          </cell>
          <cell r="AR22" t="str">
            <v>B+</v>
          </cell>
          <cell r="AS22">
            <v>18</v>
          </cell>
          <cell r="AT22">
            <v>19</v>
          </cell>
          <cell r="AU22">
            <v>16</v>
          </cell>
          <cell r="AV22">
            <v>30</v>
          </cell>
          <cell r="AW22">
            <v>33</v>
          </cell>
          <cell r="AX22">
            <v>116</v>
          </cell>
          <cell r="AY22" t="str">
            <v>B+</v>
          </cell>
          <cell r="AZ22">
            <v>15</v>
          </cell>
          <cell r="BA22">
            <v>20</v>
          </cell>
          <cell r="BB22">
            <v>15</v>
          </cell>
          <cell r="BC22">
            <v>24</v>
          </cell>
          <cell r="BD22">
            <v>59</v>
          </cell>
          <cell r="BE22" t="str">
            <v>B+</v>
          </cell>
          <cell r="BF22">
            <v>76</v>
          </cell>
          <cell r="BG22" t="str">
            <v>A</v>
          </cell>
          <cell r="BH22">
            <v>17</v>
          </cell>
          <cell r="BI22">
            <v>35</v>
          </cell>
          <cell r="BJ22">
            <v>18</v>
          </cell>
          <cell r="BK22">
            <v>70</v>
          </cell>
          <cell r="BL22" t="str">
            <v>A</v>
          </cell>
          <cell r="BM22">
            <v>15</v>
          </cell>
          <cell r="BN22">
            <v>108</v>
          </cell>
          <cell r="BO22">
            <v>98</v>
          </cell>
          <cell r="BP22">
            <v>93</v>
          </cell>
          <cell r="BQ22">
            <v>96</v>
          </cell>
          <cell r="BR22">
            <v>101</v>
          </cell>
          <cell r="BS22">
            <v>104</v>
          </cell>
          <cell r="BT22">
            <v>116</v>
          </cell>
          <cell r="BU22">
            <v>59</v>
          </cell>
          <cell r="BV22">
            <v>76</v>
          </cell>
          <cell r="BW22">
            <v>851</v>
          </cell>
          <cell r="BX22" t="str">
            <v>B+</v>
          </cell>
          <cell r="BY22" t="str">
            <v>piisi</v>
          </cell>
          <cell r="BZ22">
            <v>53.19</v>
          </cell>
        </row>
        <row r="23">
          <cell r="A23">
            <v>16</v>
          </cell>
          <cell r="B23" t="str">
            <v>riviL pilik ar*vIdBiie Si&amp;viiBiie</v>
          </cell>
          <cell r="C23" t="str">
            <v>bixi&amp;</v>
          </cell>
          <cell r="D23">
            <v>1003</v>
          </cell>
          <cell r="E23">
            <v>36436</v>
          </cell>
          <cell r="F23">
            <v>216</v>
          </cell>
          <cell r="G23">
            <v>20</v>
          </cell>
          <cell r="H23">
            <v>32</v>
          </cell>
          <cell r="I23">
            <v>20</v>
          </cell>
          <cell r="J23">
            <v>65</v>
          </cell>
          <cell r="K23">
            <v>137</v>
          </cell>
          <cell r="L23" t="str">
            <v>A</v>
          </cell>
          <cell r="M23">
            <v>16</v>
          </cell>
          <cell r="N23">
            <v>19</v>
          </cell>
          <cell r="O23">
            <v>29</v>
          </cell>
          <cell r="P23">
            <v>19</v>
          </cell>
          <cell r="Q23">
            <v>72</v>
          </cell>
          <cell r="R23">
            <v>139</v>
          </cell>
          <cell r="S23" t="str">
            <v>A</v>
          </cell>
          <cell r="T23">
            <v>18</v>
          </cell>
          <cell r="U23">
            <v>30</v>
          </cell>
          <cell r="V23">
            <v>17</v>
          </cell>
          <cell r="W23">
            <v>43</v>
          </cell>
          <cell r="X23">
            <v>108</v>
          </cell>
          <cell r="Y23" t="str">
            <v>B+</v>
          </cell>
          <cell r="Z23">
            <v>19</v>
          </cell>
          <cell r="AA23">
            <v>19</v>
          </cell>
          <cell r="AB23">
            <v>18</v>
          </cell>
          <cell r="AC23">
            <v>52</v>
          </cell>
          <cell r="AD23">
            <v>108</v>
          </cell>
          <cell r="AE23" t="str">
            <v>B+</v>
          </cell>
          <cell r="AF23">
            <v>16</v>
          </cell>
          <cell r="AG23">
            <v>21</v>
          </cell>
          <cell r="AH23">
            <v>22</v>
          </cell>
          <cell r="AI23">
            <v>20</v>
          </cell>
          <cell r="AJ23">
            <v>67</v>
          </cell>
          <cell r="AK23">
            <v>130</v>
          </cell>
          <cell r="AL23" t="str">
            <v>A</v>
          </cell>
          <cell r="AM23">
            <v>20</v>
          </cell>
          <cell r="AN23">
            <v>29</v>
          </cell>
          <cell r="AO23">
            <v>20</v>
          </cell>
          <cell r="AP23">
            <v>47</v>
          </cell>
          <cell r="AQ23">
            <v>116</v>
          </cell>
          <cell r="AR23" t="str">
            <v>B+</v>
          </cell>
          <cell r="AS23">
            <v>20</v>
          </cell>
          <cell r="AT23">
            <v>35</v>
          </cell>
          <cell r="AU23">
            <v>19</v>
          </cell>
          <cell r="AV23">
            <v>35</v>
          </cell>
          <cell r="AW23">
            <v>37</v>
          </cell>
          <cell r="AX23">
            <v>146</v>
          </cell>
          <cell r="AY23" t="str">
            <v>A</v>
          </cell>
          <cell r="AZ23">
            <v>16</v>
          </cell>
          <cell r="BA23">
            <v>26</v>
          </cell>
          <cell r="BB23">
            <v>18</v>
          </cell>
          <cell r="BC23">
            <v>22</v>
          </cell>
          <cell r="BD23">
            <v>66</v>
          </cell>
          <cell r="BE23" t="str">
            <v>A</v>
          </cell>
          <cell r="BF23">
            <v>90</v>
          </cell>
          <cell r="BG23" t="str">
            <v>A+</v>
          </cell>
          <cell r="BH23">
            <v>18</v>
          </cell>
          <cell r="BI23">
            <v>36</v>
          </cell>
          <cell r="BJ23">
            <v>14</v>
          </cell>
          <cell r="BK23">
            <v>68</v>
          </cell>
          <cell r="BL23" t="str">
            <v>A</v>
          </cell>
          <cell r="BM23">
            <v>16</v>
          </cell>
          <cell r="BN23">
            <v>137</v>
          </cell>
          <cell r="BO23">
            <v>139</v>
          </cell>
          <cell r="BP23">
            <v>108</v>
          </cell>
          <cell r="BQ23">
            <v>108</v>
          </cell>
          <cell r="BR23">
            <v>130</v>
          </cell>
          <cell r="BS23">
            <v>116</v>
          </cell>
          <cell r="BT23">
            <v>146</v>
          </cell>
          <cell r="BU23">
            <v>66</v>
          </cell>
          <cell r="BV23">
            <v>90</v>
          </cell>
          <cell r="BW23">
            <v>1040</v>
          </cell>
          <cell r="BX23" t="str">
            <v>A</v>
          </cell>
          <cell r="BY23" t="str">
            <v>piisi</v>
          </cell>
          <cell r="BZ23">
            <v>65</v>
          </cell>
        </row>
        <row r="24">
          <cell r="A24">
            <v>17</v>
          </cell>
          <cell r="B24" t="str">
            <v>piT\li *p{yiib(ni dSirWiBiie mi(hniBiie</v>
          </cell>
          <cell r="C24" t="str">
            <v>anyi</v>
          </cell>
          <cell r="D24">
            <v>1180</v>
          </cell>
          <cell r="E24" t="str">
            <v>23/2/2000</v>
          </cell>
          <cell r="F24">
            <v>225</v>
          </cell>
          <cell r="G24">
            <v>22</v>
          </cell>
          <cell r="H24">
            <v>38</v>
          </cell>
          <cell r="I24">
            <v>23</v>
          </cell>
          <cell r="J24">
            <v>73</v>
          </cell>
          <cell r="K24">
            <v>156</v>
          </cell>
          <cell r="L24" t="str">
            <v>A</v>
          </cell>
          <cell r="M24">
            <v>17</v>
          </cell>
          <cell r="N24">
            <v>22</v>
          </cell>
          <cell r="O24">
            <v>36</v>
          </cell>
          <cell r="P24">
            <v>22</v>
          </cell>
          <cell r="Q24">
            <v>90</v>
          </cell>
          <cell r="R24">
            <v>170</v>
          </cell>
          <cell r="S24" t="str">
            <v>A+</v>
          </cell>
          <cell r="T24">
            <v>23</v>
          </cell>
          <cell r="U24">
            <v>31</v>
          </cell>
          <cell r="V24">
            <v>23</v>
          </cell>
          <cell r="W24">
            <v>60</v>
          </cell>
          <cell r="X24">
            <v>137</v>
          </cell>
          <cell r="Y24" t="str">
            <v>A</v>
          </cell>
          <cell r="Z24">
            <v>20</v>
          </cell>
          <cell r="AA24">
            <v>27</v>
          </cell>
          <cell r="AB24">
            <v>22</v>
          </cell>
          <cell r="AC24">
            <v>67</v>
          </cell>
          <cell r="AD24">
            <v>136</v>
          </cell>
          <cell r="AE24" t="str">
            <v>A</v>
          </cell>
          <cell r="AF24">
            <v>17</v>
          </cell>
          <cell r="AG24">
            <v>23</v>
          </cell>
          <cell r="AH24">
            <v>34</v>
          </cell>
          <cell r="AI24">
            <v>23</v>
          </cell>
          <cell r="AJ24">
            <v>75</v>
          </cell>
          <cell r="AK24">
            <v>155</v>
          </cell>
          <cell r="AL24" t="str">
            <v>A</v>
          </cell>
          <cell r="AM24">
            <v>22</v>
          </cell>
          <cell r="AN24">
            <v>34</v>
          </cell>
          <cell r="AO24">
            <v>23</v>
          </cell>
          <cell r="AP24">
            <v>48</v>
          </cell>
          <cell r="AQ24">
            <v>127</v>
          </cell>
          <cell r="AR24" t="str">
            <v>B+</v>
          </cell>
          <cell r="AS24">
            <v>22</v>
          </cell>
          <cell r="AT24">
            <v>36</v>
          </cell>
          <cell r="AU24">
            <v>20</v>
          </cell>
          <cell r="AV24">
            <v>41</v>
          </cell>
          <cell r="AW24">
            <v>43</v>
          </cell>
          <cell r="AX24">
            <v>162</v>
          </cell>
          <cell r="AY24" t="str">
            <v>A+</v>
          </cell>
          <cell r="AZ24">
            <v>17</v>
          </cell>
          <cell r="BA24">
            <v>26</v>
          </cell>
          <cell r="BB24">
            <v>19</v>
          </cell>
          <cell r="BC24">
            <v>24</v>
          </cell>
          <cell r="BD24">
            <v>69</v>
          </cell>
          <cell r="BE24" t="str">
            <v>A</v>
          </cell>
          <cell r="BF24">
            <v>92</v>
          </cell>
          <cell r="BG24" t="str">
            <v>A+</v>
          </cell>
          <cell r="BH24">
            <v>23</v>
          </cell>
          <cell r="BI24">
            <v>43</v>
          </cell>
          <cell r="BJ24">
            <v>20</v>
          </cell>
          <cell r="BK24">
            <v>86</v>
          </cell>
          <cell r="BL24" t="str">
            <v>A+</v>
          </cell>
          <cell r="BM24">
            <v>17</v>
          </cell>
          <cell r="BN24">
            <v>156</v>
          </cell>
          <cell r="BO24">
            <v>170</v>
          </cell>
          <cell r="BP24">
            <v>137</v>
          </cell>
          <cell r="BQ24">
            <v>136</v>
          </cell>
          <cell r="BR24">
            <v>155</v>
          </cell>
          <cell r="BS24">
            <v>127</v>
          </cell>
          <cell r="BT24">
            <v>162</v>
          </cell>
          <cell r="BU24">
            <v>69</v>
          </cell>
          <cell r="BV24">
            <v>92</v>
          </cell>
          <cell r="BW24">
            <v>1204</v>
          </cell>
          <cell r="BX24" t="str">
            <v>A</v>
          </cell>
          <cell r="BY24" t="str">
            <v>piisi</v>
          </cell>
          <cell r="BZ24">
            <v>75.25</v>
          </cell>
        </row>
        <row r="25">
          <cell r="A25">
            <v>18</v>
          </cell>
          <cell r="B25" t="str">
            <v>si(lIk&amp; wi&amp;rjbii tilisIgi*sIh miiwivisIgi</v>
          </cell>
          <cell r="C25" t="str">
            <v>anyi</v>
          </cell>
          <cell r="D25">
            <v>1026</v>
          </cell>
          <cell r="E25">
            <v>36109</v>
          </cell>
          <cell r="F25">
            <v>217</v>
          </cell>
          <cell r="G25">
            <v>20</v>
          </cell>
          <cell r="H25">
            <v>32</v>
          </cell>
          <cell r="I25">
            <v>21</v>
          </cell>
          <cell r="J25">
            <v>74</v>
          </cell>
          <cell r="K25">
            <v>147</v>
          </cell>
          <cell r="L25" t="str">
            <v>A</v>
          </cell>
          <cell r="M25">
            <v>18</v>
          </cell>
          <cell r="N25">
            <v>19</v>
          </cell>
          <cell r="O25">
            <v>31</v>
          </cell>
          <cell r="P25">
            <v>19</v>
          </cell>
          <cell r="Q25">
            <v>73</v>
          </cell>
          <cell r="R25">
            <v>142</v>
          </cell>
          <cell r="S25" t="str">
            <v>A</v>
          </cell>
          <cell r="T25">
            <v>18</v>
          </cell>
          <cell r="U25">
            <v>30</v>
          </cell>
          <cell r="V25">
            <v>17</v>
          </cell>
          <cell r="W25">
            <v>49</v>
          </cell>
          <cell r="X25">
            <v>114</v>
          </cell>
          <cell r="Y25" t="str">
            <v>B+</v>
          </cell>
          <cell r="Z25">
            <v>19</v>
          </cell>
          <cell r="AA25">
            <v>26</v>
          </cell>
          <cell r="AB25">
            <v>18</v>
          </cell>
          <cell r="AC25">
            <v>57</v>
          </cell>
          <cell r="AD25">
            <v>120</v>
          </cell>
          <cell r="AE25" t="str">
            <v>B+</v>
          </cell>
          <cell r="AF25">
            <v>18</v>
          </cell>
          <cell r="AG25">
            <v>21</v>
          </cell>
          <cell r="AH25">
            <v>30</v>
          </cell>
          <cell r="AI25">
            <v>20</v>
          </cell>
          <cell r="AJ25">
            <v>56</v>
          </cell>
          <cell r="AK25">
            <v>127</v>
          </cell>
          <cell r="AL25" t="str">
            <v>B+</v>
          </cell>
          <cell r="AM25">
            <v>20</v>
          </cell>
          <cell r="AN25">
            <v>32</v>
          </cell>
          <cell r="AO25">
            <v>21</v>
          </cell>
          <cell r="AP25">
            <v>41</v>
          </cell>
          <cell r="AQ25">
            <v>114</v>
          </cell>
          <cell r="AR25" t="str">
            <v>B+</v>
          </cell>
          <cell r="AS25">
            <v>19</v>
          </cell>
          <cell r="AT25">
            <v>36</v>
          </cell>
          <cell r="AU25">
            <v>17</v>
          </cell>
          <cell r="AV25">
            <v>39</v>
          </cell>
          <cell r="AW25">
            <v>41</v>
          </cell>
          <cell r="AX25">
            <v>152</v>
          </cell>
          <cell r="AY25" t="str">
            <v>A</v>
          </cell>
          <cell r="AZ25">
            <v>18</v>
          </cell>
          <cell r="BA25">
            <v>25</v>
          </cell>
          <cell r="BB25">
            <v>18</v>
          </cell>
          <cell r="BC25">
            <v>23</v>
          </cell>
          <cell r="BD25">
            <v>66</v>
          </cell>
          <cell r="BE25" t="str">
            <v>A</v>
          </cell>
          <cell r="BF25">
            <v>91</v>
          </cell>
          <cell r="BG25" t="str">
            <v>A+</v>
          </cell>
          <cell r="BH25">
            <v>18</v>
          </cell>
          <cell r="BI25">
            <v>41</v>
          </cell>
          <cell r="BJ25">
            <v>19</v>
          </cell>
          <cell r="BK25">
            <v>78</v>
          </cell>
          <cell r="BL25" t="str">
            <v>A</v>
          </cell>
          <cell r="BM25">
            <v>18</v>
          </cell>
          <cell r="BN25">
            <v>147</v>
          </cell>
          <cell r="BO25">
            <v>142</v>
          </cell>
          <cell r="BP25">
            <v>114</v>
          </cell>
          <cell r="BQ25">
            <v>120</v>
          </cell>
          <cell r="BR25">
            <v>127</v>
          </cell>
          <cell r="BS25">
            <v>114</v>
          </cell>
          <cell r="BT25">
            <v>152</v>
          </cell>
          <cell r="BU25">
            <v>66</v>
          </cell>
          <cell r="BV25">
            <v>91</v>
          </cell>
          <cell r="BW25">
            <v>1073</v>
          </cell>
          <cell r="BX25" t="str">
            <v>A</v>
          </cell>
          <cell r="BY25" t="str">
            <v>piisi</v>
          </cell>
          <cell r="BZ25">
            <v>67.06</v>
          </cell>
        </row>
        <row r="26">
          <cell r="A26">
            <v>19</v>
          </cell>
          <cell r="B26" t="str">
            <v>si(lIk&amp; kijli biib_J p{hliidJ</v>
          </cell>
          <cell r="C26" t="str">
            <v>anyi</v>
          </cell>
          <cell r="D26">
            <v>1132</v>
          </cell>
          <cell r="E26">
            <v>36166</v>
          </cell>
          <cell r="F26">
            <v>213</v>
          </cell>
          <cell r="G26">
            <v>18</v>
          </cell>
          <cell r="H26">
            <v>23</v>
          </cell>
          <cell r="I26">
            <v>17</v>
          </cell>
          <cell r="J26">
            <v>67</v>
          </cell>
          <cell r="K26">
            <v>125</v>
          </cell>
          <cell r="L26" t="str">
            <v>B+</v>
          </cell>
          <cell r="M26">
            <v>19</v>
          </cell>
          <cell r="N26">
            <v>16</v>
          </cell>
          <cell r="O26">
            <v>18</v>
          </cell>
          <cell r="P26">
            <v>16</v>
          </cell>
          <cell r="Q26">
            <v>63</v>
          </cell>
          <cell r="R26">
            <v>113</v>
          </cell>
          <cell r="S26" t="str">
            <v>B+</v>
          </cell>
          <cell r="T26">
            <v>14</v>
          </cell>
          <cell r="U26">
            <v>19</v>
          </cell>
          <cell r="V26">
            <v>15</v>
          </cell>
          <cell r="W26">
            <v>35</v>
          </cell>
          <cell r="X26">
            <v>83</v>
          </cell>
          <cell r="Y26" t="str">
            <v>B</v>
          </cell>
          <cell r="Z26">
            <v>17</v>
          </cell>
          <cell r="AA26">
            <v>19</v>
          </cell>
          <cell r="AB26">
            <v>15</v>
          </cell>
          <cell r="AC26">
            <v>52</v>
          </cell>
          <cell r="AD26">
            <v>103</v>
          </cell>
          <cell r="AE26" t="str">
            <v>B+</v>
          </cell>
          <cell r="AF26">
            <v>19</v>
          </cell>
          <cell r="AG26">
            <v>19</v>
          </cell>
          <cell r="AH26">
            <v>19</v>
          </cell>
          <cell r="AI26">
            <v>18</v>
          </cell>
          <cell r="AJ26">
            <v>49</v>
          </cell>
          <cell r="AK26">
            <v>105</v>
          </cell>
          <cell r="AL26" t="str">
            <v>B+</v>
          </cell>
          <cell r="AM26">
            <v>18</v>
          </cell>
          <cell r="AN26">
            <v>22</v>
          </cell>
          <cell r="AO26">
            <v>17</v>
          </cell>
          <cell r="AP26">
            <v>38</v>
          </cell>
          <cell r="AQ26">
            <v>95</v>
          </cell>
          <cell r="AR26" t="str">
            <v>B</v>
          </cell>
          <cell r="AS26">
            <v>18</v>
          </cell>
          <cell r="AT26">
            <v>31</v>
          </cell>
          <cell r="AU26">
            <v>17</v>
          </cell>
          <cell r="AV26">
            <v>37</v>
          </cell>
          <cell r="AW26">
            <v>39</v>
          </cell>
          <cell r="AX26">
            <v>142</v>
          </cell>
          <cell r="AY26" t="str">
            <v>A</v>
          </cell>
          <cell r="AZ26">
            <v>19</v>
          </cell>
          <cell r="BA26">
            <v>22</v>
          </cell>
          <cell r="BB26">
            <v>16</v>
          </cell>
          <cell r="BC26">
            <v>24</v>
          </cell>
          <cell r="BD26">
            <v>62</v>
          </cell>
          <cell r="BE26" t="str">
            <v>B+</v>
          </cell>
          <cell r="BF26">
            <v>84</v>
          </cell>
          <cell r="BG26" t="str">
            <v>A+</v>
          </cell>
          <cell r="BH26">
            <v>16</v>
          </cell>
          <cell r="BI26">
            <v>39</v>
          </cell>
          <cell r="BJ26">
            <v>16</v>
          </cell>
          <cell r="BK26">
            <v>71</v>
          </cell>
          <cell r="BL26" t="str">
            <v>A</v>
          </cell>
          <cell r="BM26">
            <v>19</v>
          </cell>
          <cell r="BN26">
            <v>125</v>
          </cell>
          <cell r="BO26">
            <v>113</v>
          </cell>
          <cell r="BP26">
            <v>83</v>
          </cell>
          <cell r="BQ26">
            <v>103</v>
          </cell>
          <cell r="BR26">
            <v>105</v>
          </cell>
          <cell r="BS26">
            <v>95</v>
          </cell>
          <cell r="BT26">
            <v>142</v>
          </cell>
          <cell r="BU26">
            <v>62</v>
          </cell>
          <cell r="BV26">
            <v>84</v>
          </cell>
          <cell r="BW26">
            <v>912</v>
          </cell>
          <cell r="BX26" t="str">
            <v>B+</v>
          </cell>
          <cell r="BY26" t="str">
            <v>piisi</v>
          </cell>
          <cell r="BZ26">
            <v>57</v>
          </cell>
        </row>
        <row r="27">
          <cell r="A27">
            <v>20</v>
          </cell>
          <cell r="B27" t="str">
            <v>BIgi&amp; *kojli min_Biie m(liiBiie</v>
          </cell>
          <cell r="C27" t="str">
            <v>a.ji</v>
          </cell>
          <cell r="D27">
            <v>1032</v>
          </cell>
          <cell r="E27" t="str">
            <v>29/10/1999</v>
          </cell>
          <cell r="F27">
            <v>204</v>
          </cell>
          <cell r="G27">
            <v>19</v>
          </cell>
          <cell r="H27">
            <v>22</v>
          </cell>
          <cell r="I27">
            <v>19</v>
          </cell>
          <cell r="J27">
            <v>63</v>
          </cell>
          <cell r="K27">
            <v>123</v>
          </cell>
          <cell r="L27" t="str">
            <v>B+</v>
          </cell>
          <cell r="M27">
            <v>20</v>
          </cell>
          <cell r="N27">
            <v>18</v>
          </cell>
          <cell r="O27">
            <v>22</v>
          </cell>
          <cell r="P27">
            <v>18</v>
          </cell>
          <cell r="Q27">
            <v>68</v>
          </cell>
          <cell r="R27">
            <v>126</v>
          </cell>
          <cell r="S27" t="str">
            <v>B+</v>
          </cell>
          <cell r="T27">
            <v>15</v>
          </cell>
          <cell r="U27">
            <v>20</v>
          </cell>
          <cell r="V27">
            <v>17</v>
          </cell>
          <cell r="W27">
            <v>43</v>
          </cell>
          <cell r="X27">
            <v>95</v>
          </cell>
          <cell r="Y27" t="str">
            <v>B</v>
          </cell>
          <cell r="Z27">
            <v>18</v>
          </cell>
          <cell r="AA27">
            <v>20</v>
          </cell>
          <cell r="AB27">
            <v>16</v>
          </cell>
          <cell r="AC27">
            <v>51</v>
          </cell>
          <cell r="AD27">
            <v>105</v>
          </cell>
          <cell r="AE27" t="str">
            <v>B+</v>
          </cell>
          <cell r="AF27">
            <v>20</v>
          </cell>
          <cell r="AG27">
            <v>19</v>
          </cell>
          <cell r="AH27">
            <v>16</v>
          </cell>
          <cell r="AI27">
            <v>19</v>
          </cell>
          <cell r="AJ27">
            <v>62</v>
          </cell>
          <cell r="AK27">
            <v>116</v>
          </cell>
          <cell r="AL27" t="str">
            <v>B+</v>
          </cell>
          <cell r="AM27">
            <v>19</v>
          </cell>
          <cell r="AN27">
            <v>20</v>
          </cell>
          <cell r="AO27">
            <v>19</v>
          </cell>
          <cell r="AP27">
            <v>38</v>
          </cell>
          <cell r="AQ27">
            <v>96</v>
          </cell>
          <cell r="AR27" t="str">
            <v>B</v>
          </cell>
          <cell r="AS27">
            <v>19</v>
          </cell>
          <cell r="AT27">
            <v>38</v>
          </cell>
          <cell r="AU27">
            <v>18</v>
          </cell>
          <cell r="AV27">
            <v>38</v>
          </cell>
          <cell r="AW27">
            <v>35</v>
          </cell>
          <cell r="AX27">
            <v>148</v>
          </cell>
          <cell r="AY27" t="str">
            <v>A</v>
          </cell>
          <cell r="AZ27">
            <v>20</v>
          </cell>
          <cell r="BA27">
            <v>23</v>
          </cell>
          <cell r="BB27">
            <v>16</v>
          </cell>
          <cell r="BC27">
            <v>26</v>
          </cell>
          <cell r="BD27">
            <v>65</v>
          </cell>
          <cell r="BE27" t="str">
            <v>A</v>
          </cell>
          <cell r="BF27">
            <v>89</v>
          </cell>
          <cell r="BG27" t="str">
            <v>A+</v>
          </cell>
          <cell r="BH27">
            <v>17</v>
          </cell>
          <cell r="BI27">
            <v>40</v>
          </cell>
          <cell r="BJ27">
            <v>19</v>
          </cell>
          <cell r="BK27">
            <v>76</v>
          </cell>
          <cell r="BL27" t="str">
            <v>A</v>
          </cell>
          <cell r="BM27">
            <v>20</v>
          </cell>
          <cell r="BN27">
            <v>123</v>
          </cell>
          <cell r="BO27">
            <v>126</v>
          </cell>
          <cell r="BP27">
            <v>95</v>
          </cell>
          <cell r="BQ27">
            <v>105</v>
          </cell>
          <cell r="BR27">
            <v>116</v>
          </cell>
          <cell r="BS27">
            <v>96</v>
          </cell>
          <cell r="BT27">
            <v>148</v>
          </cell>
          <cell r="BU27">
            <v>65</v>
          </cell>
          <cell r="BV27">
            <v>89</v>
          </cell>
          <cell r="BW27">
            <v>963</v>
          </cell>
          <cell r="BX27" t="str">
            <v>B+</v>
          </cell>
          <cell r="BY27" t="str">
            <v>piisi</v>
          </cell>
          <cell r="BZ27">
            <v>60.19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VARSHIK"/>
      <sheetName val="muk"/>
      <sheetName val="ARDHVARSHIK"/>
      <sheetName val="MU-6"/>
      <sheetName val="MARKSHIT"/>
      <sheetName val="75GUN"/>
      <sheetName val="SLIP"/>
    </sheetNames>
    <sheetDataSet>
      <sheetData sheetId="4">
        <row r="1">
          <cell r="A1" t="str">
            <v>S| DF\ S</v>
          </cell>
          <cell r="B1" t="str">
            <v>lJnFYL" G]\ GFD</v>
          </cell>
          <cell r="C1" t="str">
            <v>HFlT</v>
          </cell>
          <cell r="D1" t="str">
            <v>HPZP G\AZ</v>
          </cell>
          <cell r="E1" t="str">
            <v>HgD TFZLB</v>
          </cell>
          <cell r="F1" t="str">
            <v>S;M8L GF 5|SFZ</v>
          </cell>
          <cell r="G1" t="str">
            <v>U]HZFTL</v>
          </cell>
          <cell r="M1" t="str">
            <v>S| DF\ S</v>
          </cell>
          <cell r="N1" t="str">
            <v>Ul6T</v>
          </cell>
          <cell r="T1" t="str">
            <v>5IF"JZ6</v>
          </cell>
          <cell r="Z1" t="str">
            <v>lCgNL</v>
          </cell>
          <cell r="AF1" t="str">
            <v>S| DF\ S</v>
          </cell>
          <cell r="AG1" t="str">
            <v>;H"P5|J'lT  VG[ ZDTM</v>
          </cell>
          <cell r="AI1" t="str">
            <v>;PpPpPSF</v>
          </cell>
          <cell r="AK1" t="str">
            <v>S], V[S\NZ 5ZL6FD</v>
          </cell>
          <cell r="AR1" t="str">
            <v>U|[0</v>
          </cell>
          <cell r="AS1" t="str">
            <v>5ZL 6FD</v>
          </cell>
          <cell r="AT1" t="str">
            <v>GMW</v>
          </cell>
        </row>
        <row r="2">
          <cell r="G2" t="str">
            <v>;+FgT[</v>
          </cell>
          <cell r="I2" t="str">
            <v>JQFF"gT[</v>
          </cell>
          <cell r="K2" t="str">
            <v>D[/ J[, U]6</v>
          </cell>
          <cell r="L2" t="str">
            <v>U|[0</v>
          </cell>
          <cell r="N2" t="str">
            <v>;+FgT[</v>
          </cell>
          <cell r="P2" t="str">
            <v>JQFF"gT[</v>
          </cell>
          <cell r="R2" t="str">
            <v>D[/ J[, U]6</v>
          </cell>
          <cell r="S2" t="str">
            <v>U|[0</v>
          </cell>
          <cell r="T2" t="str">
            <v>;+FgT[</v>
          </cell>
          <cell r="V2" t="str">
            <v>JQFF"gT[</v>
          </cell>
          <cell r="X2" t="str">
            <v>D[/ J[, U]6</v>
          </cell>
          <cell r="Y2" t="str">
            <v>U|[0</v>
          </cell>
          <cell r="Z2" t="str">
            <v>JQFF"gT[</v>
          </cell>
          <cell r="AD2" t="str">
            <v>D[/ J[, U]6</v>
          </cell>
          <cell r="AE2" t="str">
            <v>U|[0</v>
          </cell>
          <cell r="AI2" t="str">
            <v>JQFF"gT[</v>
          </cell>
          <cell r="AK2" t="str">
            <v>U]HZFTL</v>
          </cell>
          <cell r="AL2" t="str">
            <v>Ul6T</v>
          </cell>
          <cell r="AM2" t="str">
            <v>5IF"JZ6</v>
          </cell>
          <cell r="AN2" t="str">
            <v>lCgNL</v>
          </cell>
          <cell r="AO2" t="str">
            <v>;H"P5|J'lT</v>
          </cell>
          <cell r="AP2" t="str">
            <v>;PpPpPSF</v>
          </cell>
          <cell r="AQ2" t="str">
            <v>S], U]6</v>
          </cell>
        </row>
        <row r="3">
          <cell r="G3" t="str">
            <v>DF{P  lS|IF</v>
          </cell>
          <cell r="H3" t="str">
            <v>,[ lBT</v>
          </cell>
          <cell r="I3" t="str">
            <v>DF{P  lS|IF</v>
          </cell>
          <cell r="J3" t="str">
            <v>,[ lBT</v>
          </cell>
          <cell r="N3" t="str">
            <v>DF{P  lS|IF</v>
          </cell>
          <cell r="O3" t="str">
            <v>,[ lBT</v>
          </cell>
          <cell r="P3" t="str">
            <v>DF{P  lS|IF</v>
          </cell>
          <cell r="Q3" t="str">
            <v>,[ lBT</v>
          </cell>
          <cell r="T3" t="str">
            <v>DF{P  lS|IF</v>
          </cell>
          <cell r="U3" t="str">
            <v>,[ lBT</v>
          </cell>
          <cell r="V3" t="str">
            <v>DF{P  lS|IF</v>
          </cell>
          <cell r="W3" t="str">
            <v>,[ lBT</v>
          </cell>
          <cell r="Z3" t="str">
            <v>DF{P  lS|IF</v>
          </cell>
          <cell r="AA3" t="str">
            <v>DF{P  lS|IF</v>
          </cell>
          <cell r="AB3" t="str">
            <v>DF{P  lS|IF</v>
          </cell>
          <cell r="AC3" t="str">
            <v>,[ lBT</v>
          </cell>
          <cell r="AG3" t="str">
            <v>S], U]6</v>
          </cell>
          <cell r="AH3" t="str">
            <v>U|[0</v>
          </cell>
          <cell r="AI3" t="str">
            <v>S], U]6</v>
          </cell>
          <cell r="AJ3" t="str">
            <v>U|[0</v>
          </cell>
        </row>
        <row r="6">
          <cell r="F6" t="str">
            <v>U]6</v>
          </cell>
          <cell r="G6">
            <v>25</v>
          </cell>
          <cell r="H6">
            <v>50</v>
          </cell>
          <cell r="I6">
            <v>25</v>
          </cell>
          <cell r="J6">
            <v>100</v>
          </cell>
          <cell r="K6">
            <v>200</v>
          </cell>
          <cell r="N6">
            <v>25</v>
          </cell>
          <cell r="O6">
            <v>50</v>
          </cell>
          <cell r="P6">
            <v>25</v>
          </cell>
          <cell r="Q6">
            <v>100</v>
          </cell>
          <cell r="R6">
            <v>200</v>
          </cell>
          <cell r="T6">
            <v>25</v>
          </cell>
          <cell r="U6">
            <v>50</v>
          </cell>
          <cell r="V6">
            <v>25</v>
          </cell>
          <cell r="W6">
            <v>100</v>
          </cell>
          <cell r="X6">
            <v>200</v>
          </cell>
          <cell r="Z6">
            <v>25</v>
          </cell>
          <cell r="AA6">
            <v>25</v>
          </cell>
          <cell r="AB6">
            <v>50</v>
          </cell>
          <cell r="AC6">
            <v>25</v>
          </cell>
          <cell r="AD6">
            <v>100</v>
          </cell>
          <cell r="AG6">
            <v>100</v>
          </cell>
          <cell r="AI6">
            <v>100</v>
          </cell>
          <cell r="AK6">
            <v>200</v>
          </cell>
          <cell r="AL6">
            <v>200</v>
          </cell>
          <cell r="AM6">
            <v>200</v>
          </cell>
          <cell r="AN6">
            <v>100</v>
          </cell>
          <cell r="AO6">
            <v>100</v>
          </cell>
          <cell r="AP6">
            <v>100</v>
          </cell>
          <cell r="AQ6">
            <v>900</v>
          </cell>
        </row>
        <row r="7">
          <cell r="F7" t="str">
            <v>CFHZ lNJ;</v>
          </cell>
        </row>
        <row r="8">
          <cell r="A8">
            <v>1</v>
          </cell>
          <cell r="B8" t="str">
            <v>Qik(r r(*hti m_k\SiJ kiniiJ</v>
          </cell>
          <cell r="C8" t="str">
            <v>bixi&amp;</v>
          </cell>
          <cell r="D8">
            <v>1065</v>
          </cell>
          <cell r="E8">
            <v>37018</v>
          </cell>
          <cell r="F8">
            <v>212</v>
          </cell>
          <cell r="G8">
            <v>14</v>
          </cell>
          <cell r="H8">
            <v>25</v>
          </cell>
          <cell r="I8">
            <v>14</v>
          </cell>
          <cell r="J8">
            <v>50</v>
          </cell>
          <cell r="K8">
            <v>103</v>
          </cell>
          <cell r="L8" t="str">
            <v>B+</v>
          </cell>
          <cell r="M8">
            <v>1</v>
          </cell>
          <cell r="N8">
            <v>12</v>
          </cell>
          <cell r="O8">
            <v>25</v>
          </cell>
          <cell r="P8">
            <v>13</v>
          </cell>
          <cell r="Q8">
            <v>35</v>
          </cell>
          <cell r="R8">
            <v>85</v>
          </cell>
          <cell r="S8" t="str">
            <v>B</v>
          </cell>
          <cell r="T8">
            <v>15</v>
          </cell>
          <cell r="U8">
            <v>36</v>
          </cell>
          <cell r="V8">
            <v>15</v>
          </cell>
          <cell r="W8">
            <v>65</v>
          </cell>
          <cell r="X8">
            <v>131</v>
          </cell>
          <cell r="Y8" t="str">
            <v>A</v>
          </cell>
          <cell r="AA8">
            <v>13</v>
          </cell>
          <cell r="AB8">
            <v>33</v>
          </cell>
          <cell r="AC8">
            <v>16</v>
          </cell>
          <cell r="AD8">
            <v>62</v>
          </cell>
          <cell r="AE8" t="str">
            <v>B+</v>
          </cell>
          <cell r="AF8">
            <v>1</v>
          </cell>
          <cell r="AG8">
            <v>64</v>
          </cell>
          <cell r="AH8" t="str">
            <v>B+</v>
          </cell>
          <cell r="AI8">
            <v>66</v>
          </cell>
          <cell r="AJ8" t="str">
            <v>A</v>
          </cell>
          <cell r="AK8">
            <v>103</v>
          </cell>
          <cell r="AL8">
            <v>85</v>
          </cell>
          <cell r="AM8">
            <v>131</v>
          </cell>
          <cell r="AN8">
            <v>62</v>
          </cell>
          <cell r="AO8">
            <v>64</v>
          </cell>
          <cell r="AP8">
            <v>66</v>
          </cell>
          <cell r="AQ8">
            <v>511</v>
          </cell>
          <cell r="AR8" t="str">
            <v>B+</v>
          </cell>
          <cell r="AS8" t="str">
            <v>piisi</v>
          </cell>
          <cell r="AT8">
            <v>56.77777777777778</v>
          </cell>
        </row>
        <row r="9">
          <cell r="A9">
            <v>2</v>
          </cell>
          <cell r="B9" t="str">
            <v>Qik(r ajyi pi(piTJ SIkrJ</v>
          </cell>
          <cell r="C9" t="str">
            <v>bixi&amp;</v>
          </cell>
          <cell r="D9">
            <v>1056</v>
          </cell>
          <cell r="E9" t="str">
            <v>25/2/2001</v>
          </cell>
          <cell r="F9">
            <v>197</v>
          </cell>
          <cell r="G9">
            <v>16</v>
          </cell>
          <cell r="H9">
            <v>27</v>
          </cell>
          <cell r="I9">
            <v>17</v>
          </cell>
          <cell r="J9">
            <v>53</v>
          </cell>
          <cell r="K9">
            <v>113</v>
          </cell>
          <cell r="L9" t="str">
            <v>B+</v>
          </cell>
          <cell r="M9">
            <v>2</v>
          </cell>
          <cell r="N9">
            <v>17</v>
          </cell>
          <cell r="O9">
            <v>29</v>
          </cell>
          <cell r="P9">
            <v>16</v>
          </cell>
          <cell r="Q9">
            <v>44</v>
          </cell>
          <cell r="R9">
            <v>106</v>
          </cell>
          <cell r="S9" t="str">
            <v>B+</v>
          </cell>
          <cell r="T9">
            <v>17</v>
          </cell>
          <cell r="U9">
            <v>33</v>
          </cell>
          <cell r="V9">
            <v>17</v>
          </cell>
          <cell r="W9">
            <v>53</v>
          </cell>
          <cell r="X9">
            <v>120</v>
          </cell>
          <cell r="Y9" t="str">
            <v>B+</v>
          </cell>
          <cell r="AA9">
            <v>16</v>
          </cell>
          <cell r="AB9">
            <v>34</v>
          </cell>
          <cell r="AC9">
            <v>17</v>
          </cell>
          <cell r="AD9">
            <v>67</v>
          </cell>
          <cell r="AE9" t="str">
            <v>A</v>
          </cell>
          <cell r="AF9">
            <v>2</v>
          </cell>
          <cell r="AG9">
            <v>65</v>
          </cell>
          <cell r="AH9" t="str">
            <v>A</v>
          </cell>
          <cell r="AI9">
            <v>72</v>
          </cell>
          <cell r="AJ9" t="str">
            <v>A</v>
          </cell>
          <cell r="AK9">
            <v>113</v>
          </cell>
          <cell r="AL9">
            <v>106</v>
          </cell>
          <cell r="AM9">
            <v>120</v>
          </cell>
          <cell r="AN9">
            <v>67</v>
          </cell>
          <cell r="AO9">
            <v>65</v>
          </cell>
          <cell r="AP9">
            <v>72</v>
          </cell>
          <cell r="AQ9">
            <v>543</v>
          </cell>
          <cell r="AR9" t="str">
            <v>B+</v>
          </cell>
          <cell r="AS9" t="str">
            <v>piisi</v>
          </cell>
          <cell r="AT9">
            <v>60.333333333333336</v>
          </cell>
        </row>
        <row r="10">
          <cell r="A10">
            <v>3</v>
          </cell>
          <cell r="B10" t="str">
            <v>Qik(r *viSiili s(owiiJ gi(*viodJ</v>
          </cell>
          <cell r="C10" t="str">
            <v>bixi&amp;</v>
          </cell>
          <cell r="D10">
            <v>1080</v>
          </cell>
          <cell r="E10">
            <v>37317</v>
          </cell>
          <cell r="F10">
            <v>223</v>
          </cell>
          <cell r="G10">
            <v>21</v>
          </cell>
          <cell r="H10">
            <v>34</v>
          </cell>
          <cell r="I10">
            <v>20</v>
          </cell>
          <cell r="J10">
            <v>62</v>
          </cell>
          <cell r="K10">
            <v>137</v>
          </cell>
          <cell r="L10" t="str">
            <v>A</v>
          </cell>
          <cell r="M10">
            <v>3</v>
          </cell>
          <cell r="N10">
            <v>22</v>
          </cell>
          <cell r="O10">
            <v>29</v>
          </cell>
          <cell r="P10">
            <v>23</v>
          </cell>
          <cell r="Q10">
            <v>65</v>
          </cell>
          <cell r="R10">
            <v>139</v>
          </cell>
          <cell r="S10" t="str">
            <v>A</v>
          </cell>
          <cell r="T10">
            <v>22</v>
          </cell>
          <cell r="U10">
            <v>37</v>
          </cell>
          <cell r="V10">
            <v>23</v>
          </cell>
          <cell r="W10">
            <v>73</v>
          </cell>
          <cell r="X10">
            <v>155</v>
          </cell>
          <cell r="Y10" t="str">
            <v>A</v>
          </cell>
          <cell r="AA10">
            <v>21</v>
          </cell>
          <cell r="AB10">
            <v>39</v>
          </cell>
          <cell r="AC10">
            <v>16</v>
          </cell>
          <cell r="AD10">
            <v>76</v>
          </cell>
          <cell r="AE10" t="str">
            <v>A</v>
          </cell>
          <cell r="AF10">
            <v>3</v>
          </cell>
          <cell r="AG10">
            <v>89</v>
          </cell>
          <cell r="AH10" t="str">
            <v>A+</v>
          </cell>
          <cell r="AI10">
            <v>85</v>
          </cell>
          <cell r="AJ10" t="str">
            <v>A+</v>
          </cell>
          <cell r="AK10">
            <v>137</v>
          </cell>
          <cell r="AL10">
            <v>139</v>
          </cell>
          <cell r="AM10">
            <v>155</v>
          </cell>
          <cell r="AN10">
            <v>76</v>
          </cell>
          <cell r="AO10">
            <v>89</v>
          </cell>
          <cell r="AP10">
            <v>85</v>
          </cell>
          <cell r="AQ10">
            <v>681</v>
          </cell>
          <cell r="AR10" t="str">
            <v>A</v>
          </cell>
          <cell r="AS10" t="str">
            <v>piisi</v>
          </cell>
          <cell r="AT10">
            <v>75.66666666666667</v>
          </cell>
        </row>
        <row r="11">
          <cell r="A11">
            <v>4</v>
          </cell>
          <cell r="B11" t="str">
            <v>Qik(r gi(*viodJ ko#virJ niiW_J</v>
          </cell>
          <cell r="C11" t="str">
            <v>bixi&amp;</v>
          </cell>
          <cell r="D11">
            <v>1086</v>
          </cell>
          <cell r="E11">
            <v>37021</v>
          </cell>
          <cell r="F11">
            <v>197</v>
          </cell>
          <cell r="G11">
            <v>18</v>
          </cell>
          <cell r="H11">
            <v>28</v>
          </cell>
          <cell r="I11">
            <v>18</v>
          </cell>
          <cell r="J11">
            <v>46</v>
          </cell>
          <cell r="K11">
            <v>110</v>
          </cell>
          <cell r="L11" t="str">
            <v>B+</v>
          </cell>
          <cell r="M11">
            <v>4</v>
          </cell>
          <cell r="N11">
            <v>20</v>
          </cell>
          <cell r="O11">
            <v>28</v>
          </cell>
          <cell r="P11">
            <v>19</v>
          </cell>
          <cell r="Q11">
            <v>50</v>
          </cell>
          <cell r="R11">
            <v>117</v>
          </cell>
          <cell r="S11" t="str">
            <v>B+</v>
          </cell>
          <cell r="T11">
            <v>18</v>
          </cell>
          <cell r="U11">
            <v>31</v>
          </cell>
          <cell r="V11">
            <v>17</v>
          </cell>
          <cell r="W11">
            <v>61</v>
          </cell>
          <cell r="X11">
            <v>127</v>
          </cell>
          <cell r="Y11" t="str">
            <v>B+</v>
          </cell>
          <cell r="AA11">
            <v>18</v>
          </cell>
          <cell r="AB11">
            <v>35</v>
          </cell>
          <cell r="AC11">
            <v>16</v>
          </cell>
          <cell r="AD11">
            <v>69</v>
          </cell>
          <cell r="AE11" t="str">
            <v>A</v>
          </cell>
          <cell r="AF11">
            <v>4</v>
          </cell>
          <cell r="AG11">
            <v>67</v>
          </cell>
          <cell r="AH11" t="str">
            <v>A</v>
          </cell>
          <cell r="AI11">
            <v>59</v>
          </cell>
          <cell r="AJ11" t="str">
            <v>B+</v>
          </cell>
          <cell r="AK11">
            <v>110</v>
          </cell>
          <cell r="AL11">
            <v>117</v>
          </cell>
          <cell r="AM11">
            <v>127</v>
          </cell>
          <cell r="AN11">
            <v>69</v>
          </cell>
          <cell r="AO11">
            <v>67</v>
          </cell>
          <cell r="AP11">
            <v>59</v>
          </cell>
          <cell r="AQ11">
            <v>549</v>
          </cell>
          <cell r="AR11" t="str">
            <v>B+</v>
          </cell>
          <cell r="AS11" t="str">
            <v>piisi</v>
          </cell>
          <cell r="AT11">
            <v>61</v>
          </cell>
        </row>
        <row r="12">
          <cell r="A12">
            <v>5</v>
          </cell>
          <cell r="B12" t="str">
            <v>Qik(r sii*hli *viMN_J bibiiJ</v>
          </cell>
          <cell r="C12" t="str">
            <v>bixi&amp;</v>
          </cell>
          <cell r="D12">
            <v>1088</v>
          </cell>
          <cell r="E12" t="str">
            <v>27/7/2001</v>
          </cell>
          <cell r="F12">
            <v>219</v>
          </cell>
          <cell r="G12">
            <v>18</v>
          </cell>
          <cell r="H12">
            <v>33</v>
          </cell>
          <cell r="I12">
            <v>16</v>
          </cell>
          <cell r="J12">
            <v>56</v>
          </cell>
          <cell r="K12">
            <v>123</v>
          </cell>
          <cell r="L12" t="str">
            <v>B+</v>
          </cell>
          <cell r="M12">
            <v>5</v>
          </cell>
          <cell r="N12">
            <v>19</v>
          </cell>
          <cell r="O12">
            <v>30</v>
          </cell>
          <cell r="P12">
            <v>18</v>
          </cell>
          <cell r="Q12">
            <v>66</v>
          </cell>
          <cell r="R12">
            <v>133</v>
          </cell>
          <cell r="S12" t="str">
            <v>A</v>
          </cell>
          <cell r="T12">
            <v>18</v>
          </cell>
          <cell r="U12">
            <v>37</v>
          </cell>
          <cell r="V12">
            <v>17</v>
          </cell>
          <cell r="W12">
            <v>66</v>
          </cell>
          <cell r="X12">
            <v>138</v>
          </cell>
          <cell r="Y12" t="str">
            <v>A</v>
          </cell>
          <cell r="AA12">
            <v>16</v>
          </cell>
          <cell r="AB12">
            <v>33</v>
          </cell>
          <cell r="AC12">
            <v>22</v>
          </cell>
          <cell r="AD12">
            <v>71</v>
          </cell>
          <cell r="AE12" t="str">
            <v>A</v>
          </cell>
          <cell r="AF12">
            <v>5</v>
          </cell>
          <cell r="AG12">
            <v>62</v>
          </cell>
          <cell r="AH12" t="str">
            <v>B+</v>
          </cell>
          <cell r="AI12">
            <v>63</v>
          </cell>
          <cell r="AJ12" t="str">
            <v>B+</v>
          </cell>
          <cell r="AK12">
            <v>123</v>
          </cell>
          <cell r="AL12">
            <v>133</v>
          </cell>
          <cell r="AM12">
            <v>138</v>
          </cell>
          <cell r="AN12">
            <v>71</v>
          </cell>
          <cell r="AO12">
            <v>62</v>
          </cell>
          <cell r="AP12">
            <v>63</v>
          </cell>
          <cell r="AQ12">
            <v>590</v>
          </cell>
          <cell r="AR12" t="str">
            <v>A</v>
          </cell>
          <cell r="AS12" t="str">
            <v>piisi</v>
          </cell>
          <cell r="AT12">
            <v>65.55555555555556</v>
          </cell>
        </row>
        <row r="13">
          <cell r="A13">
            <v>6</v>
          </cell>
          <cell r="B13" t="str">
            <v>riviL r(*hti hrgi(*viodBiie niiWiiBiie</v>
          </cell>
          <cell r="C13" t="str">
            <v>bixi&amp;</v>
          </cell>
          <cell r="D13">
            <v>1095</v>
          </cell>
          <cell r="E13">
            <v>37596</v>
          </cell>
          <cell r="F13">
            <v>212</v>
          </cell>
          <cell r="G13">
            <v>21</v>
          </cell>
          <cell r="H13">
            <v>38</v>
          </cell>
          <cell r="I13">
            <v>20</v>
          </cell>
          <cell r="J13">
            <v>58</v>
          </cell>
          <cell r="K13">
            <v>137</v>
          </cell>
          <cell r="L13" t="str">
            <v>A</v>
          </cell>
          <cell r="M13">
            <v>6</v>
          </cell>
          <cell r="N13">
            <v>23</v>
          </cell>
          <cell r="O13">
            <v>33</v>
          </cell>
          <cell r="P13">
            <v>22</v>
          </cell>
          <cell r="Q13">
            <v>66</v>
          </cell>
          <cell r="R13">
            <v>144</v>
          </cell>
          <cell r="S13" t="str">
            <v>A</v>
          </cell>
          <cell r="T13">
            <v>21</v>
          </cell>
          <cell r="U13">
            <v>35</v>
          </cell>
          <cell r="V13">
            <v>19</v>
          </cell>
          <cell r="W13">
            <v>78</v>
          </cell>
          <cell r="X13">
            <v>153</v>
          </cell>
          <cell r="Y13" t="str">
            <v>A</v>
          </cell>
          <cell r="AA13">
            <v>19</v>
          </cell>
          <cell r="AB13">
            <v>39</v>
          </cell>
          <cell r="AC13">
            <v>25</v>
          </cell>
          <cell r="AD13">
            <v>83</v>
          </cell>
          <cell r="AE13" t="str">
            <v>A+</v>
          </cell>
          <cell r="AF13">
            <v>6</v>
          </cell>
          <cell r="AG13">
            <v>74</v>
          </cell>
          <cell r="AH13" t="str">
            <v>A</v>
          </cell>
          <cell r="AI13">
            <v>76</v>
          </cell>
          <cell r="AJ13" t="str">
            <v>A</v>
          </cell>
          <cell r="AK13">
            <v>137</v>
          </cell>
          <cell r="AL13">
            <v>144</v>
          </cell>
          <cell r="AM13">
            <v>153</v>
          </cell>
          <cell r="AN13">
            <v>83</v>
          </cell>
          <cell r="AO13">
            <v>74</v>
          </cell>
          <cell r="AP13">
            <v>76</v>
          </cell>
          <cell r="AQ13">
            <v>667</v>
          </cell>
          <cell r="AR13" t="str">
            <v>A</v>
          </cell>
          <cell r="AS13" t="str">
            <v>piisi</v>
          </cell>
          <cell r="AT13">
            <v>74.11111111111111</v>
          </cell>
        </row>
        <row r="14">
          <cell r="A14">
            <v>7</v>
          </cell>
          <cell r="B14" t="str">
            <v>riviL jgid&amp;Si BirtiBiie rNiC(DBiie</v>
          </cell>
          <cell r="C14" t="str">
            <v>bixi&amp;</v>
          </cell>
          <cell r="D14">
            <v>1145</v>
          </cell>
          <cell r="E14">
            <v>36043</v>
          </cell>
          <cell r="F14" t="str">
            <v>kmi&amp;</v>
          </cell>
          <cell r="G14">
            <v>12</v>
          </cell>
          <cell r="H14">
            <v>0</v>
          </cell>
          <cell r="I14">
            <v>0</v>
          </cell>
          <cell r="J14">
            <v>0</v>
          </cell>
          <cell r="K14">
            <v>12</v>
          </cell>
          <cell r="L14" t="str">
            <v>C</v>
          </cell>
          <cell r="M14">
            <v>7</v>
          </cell>
          <cell r="N14">
            <v>12</v>
          </cell>
          <cell r="O14">
            <v>28</v>
          </cell>
          <cell r="P14">
            <v>0</v>
          </cell>
          <cell r="Q14">
            <v>0</v>
          </cell>
          <cell r="R14">
            <v>40</v>
          </cell>
          <cell r="S14" t="str">
            <v>C</v>
          </cell>
          <cell r="T14">
            <v>13</v>
          </cell>
          <cell r="U14">
            <v>33</v>
          </cell>
          <cell r="V14">
            <v>0</v>
          </cell>
          <cell r="W14">
            <v>0</v>
          </cell>
          <cell r="X14">
            <v>46</v>
          </cell>
          <cell r="Y14" t="str">
            <v>C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 t="str">
            <v>C</v>
          </cell>
          <cell r="AF14">
            <v>7</v>
          </cell>
          <cell r="AG14">
            <v>0</v>
          </cell>
          <cell r="AH14" t="str">
            <v>C</v>
          </cell>
          <cell r="AI14">
            <v>0</v>
          </cell>
          <cell r="AJ14" t="str">
            <v>C</v>
          </cell>
          <cell r="AK14">
            <v>12</v>
          </cell>
          <cell r="AL14">
            <v>40</v>
          </cell>
          <cell r="AM14">
            <v>46</v>
          </cell>
          <cell r="AN14">
            <v>0</v>
          </cell>
          <cell r="AO14">
            <v>0</v>
          </cell>
          <cell r="AP14">
            <v>0</v>
          </cell>
          <cell r="AQ14">
            <v>98</v>
          </cell>
          <cell r="AR14" t="str">
            <v>C</v>
          </cell>
          <cell r="AS14" t="str">
            <v>niipiisi</v>
          </cell>
          <cell r="AT14">
            <v>10.88888888888889</v>
          </cell>
        </row>
        <row r="15">
          <cell r="A15">
            <v>8</v>
          </cell>
          <cell r="B15" t="str">
            <v>piT\li *d*xiti aiSiirimiBiie dttirimidisi</v>
          </cell>
          <cell r="C15" t="str">
            <v>anyi</v>
          </cell>
          <cell r="D15">
            <v>1087</v>
          </cell>
          <cell r="E15">
            <v>37322</v>
          </cell>
          <cell r="F15">
            <v>210</v>
          </cell>
          <cell r="G15">
            <v>14</v>
          </cell>
          <cell r="H15">
            <v>25</v>
          </cell>
          <cell r="I15">
            <v>15</v>
          </cell>
          <cell r="J15">
            <v>55</v>
          </cell>
          <cell r="K15">
            <v>109</v>
          </cell>
          <cell r="L15" t="str">
            <v>B+</v>
          </cell>
          <cell r="M15">
            <v>8</v>
          </cell>
          <cell r="N15">
            <v>13</v>
          </cell>
          <cell r="O15">
            <v>30</v>
          </cell>
          <cell r="P15">
            <v>14</v>
          </cell>
          <cell r="Q15">
            <v>42</v>
          </cell>
          <cell r="R15">
            <v>99</v>
          </cell>
          <cell r="S15" t="str">
            <v>B</v>
          </cell>
          <cell r="T15">
            <v>15</v>
          </cell>
          <cell r="U15">
            <v>33</v>
          </cell>
          <cell r="V15">
            <v>17</v>
          </cell>
          <cell r="W15">
            <v>58</v>
          </cell>
          <cell r="X15">
            <v>123</v>
          </cell>
          <cell r="Y15" t="str">
            <v>B+</v>
          </cell>
          <cell r="AA15">
            <v>14</v>
          </cell>
          <cell r="AB15">
            <v>30</v>
          </cell>
          <cell r="AC15">
            <v>19</v>
          </cell>
          <cell r="AD15">
            <v>63</v>
          </cell>
          <cell r="AE15" t="str">
            <v>B+</v>
          </cell>
          <cell r="AF15">
            <v>8</v>
          </cell>
          <cell r="AG15">
            <v>59</v>
          </cell>
          <cell r="AH15" t="str">
            <v>B+</v>
          </cell>
          <cell r="AI15">
            <v>59</v>
          </cell>
          <cell r="AJ15" t="str">
            <v>B+</v>
          </cell>
          <cell r="AK15">
            <v>109</v>
          </cell>
          <cell r="AL15">
            <v>99</v>
          </cell>
          <cell r="AM15">
            <v>123</v>
          </cell>
          <cell r="AN15">
            <v>63</v>
          </cell>
          <cell r="AO15">
            <v>59</v>
          </cell>
          <cell r="AP15">
            <v>59</v>
          </cell>
          <cell r="AQ15">
            <v>512</v>
          </cell>
          <cell r="AR15" t="str">
            <v>B+</v>
          </cell>
          <cell r="AS15" t="str">
            <v>piisi</v>
          </cell>
          <cell r="AT15">
            <v>56.888888888888886</v>
          </cell>
        </row>
        <row r="16">
          <cell r="A16">
            <v>9</v>
          </cell>
          <cell r="B16" t="str">
            <v>piT\li *smiti Bi&amp;KiiBiie mi(hnidisi</v>
          </cell>
          <cell r="C16" t="str">
            <v>anyi</v>
          </cell>
          <cell r="D16">
            <v>1081</v>
          </cell>
          <cell r="E16" t="str">
            <v>24/9/2001</v>
          </cell>
          <cell r="F16">
            <v>224</v>
          </cell>
          <cell r="G16">
            <v>14</v>
          </cell>
          <cell r="H16">
            <v>36</v>
          </cell>
          <cell r="I16">
            <v>14</v>
          </cell>
          <cell r="J16">
            <v>60</v>
          </cell>
          <cell r="K16">
            <v>124</v>
          </cell>
          <cell r="L16" t="str">
            <v>B+</v>
          </cell>
          <cell r="M16">
            <v>9</v>
          </cell>
          <cell r="N16">
            <v>13</v>
          </cell>
          <cell r="O16">
            <v>32</v>
          </cell>
          <cell r="P16">
            <v>14</v>
          </cell>
          <cell r="Q16">
            <v>52</v>
          </cell>
          <cell r="R16">
            <v>111</v>
          </cell>
          <cell r="S16" t="str">
            <v>B+</v>
          </cell>
          <cell r="T16">
            <v>14</v>
          </cell>
          <cell r="U16">
            <v>29</v>
          </cell>
          <cell r="V16">
            <v>15</v>
          </cell>
          <cell r="W16">
            <v>55</v>
          </cell>
          <cell r="X16">
            <v>113</v>
          </cell>
          <cell r="Y16" t="str">
            <v>B+</v>
          </cell>
          <cell r="AA16">
            <v>14</v>
          </cell>
          <cell r="AB16">
            <v>30</v>
          </cell>
          <cell r="AC16">
            <v>17</v>
          </cell>
          <cell r="AD16">
            <v>61</v>
          </cell>
          <cell r="AE16" t="str">
            <v>B+</v>
          </cell>
          <cell r="AF16">
            <v>9</v>
          </cell>
          <cell r="AG16">
            <v>61</v>
          </cell>
          <cell r="AH16" t="str">
            <v>B+</v>
          </cell>
          <cell r="AI16">
            <v>72</v>
          </cell>
          <cell r="AJ16" t="str">
            <v>A</v>
          </cell>
          <cell r="AK16">
            <v>124</v>
          </cell>
          <cell r="AL16">
            <v>111</v>
          </cell>
          <cell r="AM16">
            <v>113</v>
          </cell>
          <cell r="AN16">
            <v>61</v>
          </cell>
          <cell r="AO16">
            <v>61</v>
          </cell>
          <cell r="AP16">
            <v>72</v>
          </cell>
          <cell r="AQ16">
            <v>542</v>
          </cell>
          <cell r="AR16" t="str">
            <v>B+</v>
          </cell>
          <cell r="AS16" t="str">
            <v>piisi</v>
          </cell>
          <cell r="AT16">
            <v>60.22222222222222</v>
          </cell>
        </row>
        <row r="17">
          <cell r="A17">
            <v>10</v>
          </cell>
          <cell r="B17" t="str">
            <v>piT\li w{#*vini r(*htiBiie</v>
          </cell>
          <cell r="C17" t="str">
            <v>anyi</v>
          </cell>
          <cell r="D17">
            <v>1214</v>
          </cell>
          <cell r="E17" t="str">
            <v>19/10/2000</v>
          </cell>
          <cell r="F17">
            <v>216</v>
          </cell>
          <cell r="G17">
            <v>23</v>
          </cell>
          <cell r="H17">
            <v>38</v>
          </cell>
          <cell r="I17">
            <v>24</v>
          </cell>
          <cell r="J17">
            <v>72</v>
          </cell>
          <cell r="K17">
            <v>157</v>
          </cell>
          <cell r="L17" t="str">
            <v>A</v>
          </cell>
          <cell r="M17">
            <v>10</v>
          </cell>
          <cell r="N17">
            <v>24</v>
          </cell>
          <cell r="O17">
            <v>40</v>
          </cell>
          <cell r="P17">
            <v>25</v>
          </cell>
          <cell r="Q17">
            <v>90</v>
          </cell>
          <cell r="R17">
            <v>179</v>
          </cell>
          <cell r="S17" t="str">
            <v>A+</v>
          </cell>
          <cell r="T17">
            <v>24</v>
          </cell>
          <cell r="U17">
            <v>41</v>
          </cell>
          <cell r="V17">
            <v>23</v>
          </cell>
          <cell r="W17">
            <v>87</v>
          </cell>
          <cell r="X17">
            <v>175</v>
          </cell>
          <cell r="Y17" t="str">
            <v>A+</v>
          </cell>
          <cell r="AA17">
            <v>24</v>
          </cell>
          <cell r="AB17">
            <v>44</v>
          </cell>
          <cell r="AC17">
            <v>24</v>
          </cell>
          <cell r="AD17">
            <v>92</v>
          </cell>
          <cell r="AE17" t="str">
            <v>A+</v>
          </cell>
          <cell r="AF17">
            <v>10</v>
          </cell>
          <cell r="AG17">
            <v>92</v>
          </cell>
          <cell r="AH17" t="str">
            <v>A+</v>
          </cell>
          <cell r="AI17">
            <v>94</v>
          </cell>
          <cell r="AJ17" t="str">
            <v>A+</v>
          </cell>
          <cell r="AK17">
            <v>157</v>
          </cell>
          <cell r="AL17">
            <v>179</v>
          </cell>
          <cell r="AM17">
            <v>175</v>
          </cell>
          <cell r="AN17">
            <v>92</v>
          </cell>
          <cell r="AO17">
            <v>92</v>
          </cell>
          <cell r="AP17">
            <v>94</v>
          </cell>
          <cell r="AQ17">
            <v>789</v>
          </cell>
          <cell r="AR17" t="str">
            <v>A+</v>
          </cell>
          <cell r="AS17" t="str">
            <v>piisi</v>
          </cell>
          <cell r="AT17">
            <v>87.66666666666667</v>
          </cell>
        </row>
        <row r="18">
          <cell r="A18">
            <v>11</v>
          </cell>
          <cell r="B18" t="str">
            <v>giimi(T *cirigi RginiiWiBiie giN(SiBiie</v>
          </cell>
          <cell r="C18" t="str">
            <v>anyi</v>
          </cell>
          <cell r="D18">
            <v>1092</v>
          </cell>
          <cell r="E18">
            <v>37594</v>
          </cell>
          <cell r="F18">
            <v>222</v>
          </cell>
          <cell r="G18">
            <v>23</v>
          </cell>
          <cell r="H18">
            <v>38</v>
          </cell>
          <cell r="I18">
            <v>24</v>
          </cell>
          <cell r="J18">
            <v>75</v>
          </cell>
          <cell r="K18">
            <v>160</v>
          </cell>
          <cell r="L18" t="str">
            <v>A+</v>
          </cell>
          <cell r="M18">
            <v>11</v>
          </cell>
          <cell r="N18">
            <v>24</v>
          </cell>
          <cell r="O18">
            <v>43</v>
          </cell>
          <cell r="P18">
            <v>25</v>
          </cell>
          <cell r="Q18">
            <v>90</v>
          </cell>
          <cell r="R18">
            <v>182</v>
          </cell>
          <cell r="S18" t="str">
            <v>A+</v>
          </cell>
          <cell r="T18">
            <v>23</v>
          </cell>
          <cell r="U18">
            <v>39</v>
          </cell>
          <cell r="V18">
            <v>23</v>
          </cell>
          <cell r="W18">
            <v>83</v>
          </cell>
          <cell r="X18">
            <v>168</v>
          </cell>
          <cell r="Y18" t="str">
            <v>A+</v>
          </cell>
          <cell r="AA18">
            <v>24</v>
          </cell>
          <cell r="AB18">
            <v>44</v>
          </cell>
          <cell r="AC18">
            <v>19</v>
          </cell>
          <cell r="AD18">
            <v>87</v>
          </cell>
          <cell r="AE18" t="str">
            <v>A+</v>
          </cell>
          <cell r="AF18">
            <v>11</v>
          </cell>
          <cell r="AG18">
            <v>90</v>
          </cell>
          <cell r="AH18" t="str">
            <v>A+</v>
          </cell>
          <cell r="AI18">
            <v>94</v>
          </cell>
          <cell r="AJ18" t="str">
            <v>A+</v>
          </cell>
          <cell r="AK18">
            <v>160</v>
          </cell>
          <cell r="AL18">
            <v>182</v>
          </cell>
          <cell r="AM18">
            <v>168</v>
          </cell>
          <cell r="AN18">
            <v>87</v>
          </cell>
          <cell r="AO18">
            <v>90</v>
          </cell>
          <cell r="AP18">
            <v>94</v>
          </cell>
          <cell r="AQ18">
            <v>781</v>
          </cell>
          <cell r="AR18" t="str">
            <v>A+</v>
          </cell>
          <cell r="AS18" t="str">
            <v>piisi</v>
          </cell>
          <cell r="AT18">
            <v>86.77777777777777</v>
          </cell>
        </row>
        <row r="19">
          <cell r="A19">
            <v>12</v>
          </cell>
          <cell r="B19" t="str">
            <v>riviL pi&amp;ok&amp;b(ni min_Biie piSiiBiie</v>
          </cell>
          <cell r="C19" t="str">
            <v>bixi&amp;</v>
          </cell>
          <cell r="D19">
            <v>1182</v>
          </cell>
          <cell r="E19" t="str">
            <v>14/12/2001</v>
          </cell>
          <cell r="F19">
            <v>200</v>
          </cell>
          <cell r="G19">
            <v>14</v>
          </cell>
          <cell r="H19">
            <v>32</v>
          </cell>
          <cell r="I19">
            <v>14</v>
          </cell>
          <cell r="J19">
            <v>56</v>
          </cell>
          <cell r="K19">
            <v>116</v>
          </cell>
          <cell r="L19" t="str">
            <v>B+</v>
          </cell>
          <cell r="M19">
            <v>12</v>
          </cell>
          <cell r="N19">
            <v>13</v>
          </cell>
          <cell r="O19">
            <v>33</v>
          </cell>
          <cell r="P19">
            <v>14</v>
          </cell>
          <cell r="Q19">
            <v>72</v>
          </cell>
          <cell r="R19">
            <v>132</v>
          </cell>
          <cell r="S19" t="str">
            <v>A</v>
          </cell>
          <cell r="T19">
            <v>15</v>
          </cell>
          <cell r="U19">
            <v>35</v>
          </cell>
          <cell r="V19">
            <v>14</v>
          </cell>
          <cell r="W19">
            <v>75</v>
          </cell>
          <cell r="X19">
            <v>139</v>
          </cell>
          <cell r="Y19" t="str">
            <v>A</v>
          </cell>
          <cell r="AA19">
            <v>13</v>
          </cell>
          <cell r="AB19">
            <v>35</v>
          </cell>
          <cell r="AC19">
            <v>22</v>
          </cell>
          <cell r="AD19">
            <v>70</v>
          </cell>
          <cell r="AE19" t="str">
            <v>A</v>
          </cell>
          <cell r="AF19">
            <v>12</v>
          </cell>
          <cell r="AG19">
            <v>62</v>
          </cell>
          <cell r="AH19" t="str">
            <v>B+</v>
          </cell>
          <cell r="AI19">
            <v>55</v>
          </cell>
          <cell r="AJ19" t="str">
            <v>B+</v>
          </cell>
          <cell r="AK19">
            <v>116</v>
          </cell>
          <cell r="AL19">
            <v>132</v>
          </cell>
          <cell r="AM19">
            <v>139</v>
          </cell>
          <cell r="AN19">
            <v>70</v>
          </cell>
          <cell r="AO19">
            <v>62</v>
          </cell>
          <cell r="AP19">
            <v>55</v>
          </cell>
          <cell r="AQ19">
            <v>574</v>
          </cell>
          <cell r="AR19" t="str">
            <v>B+</v>
          </cell>
          <cell r="AS19" t="str">
            <v>piisi</v>
          </cell>
          <cell r="AT19">
            <v>63.77777777777778</v>
          </cell>
        </row>
        <row r="20">
          <cell r="A20">
            <v>13</v>
          </cell>
          <cell r="B20" t="str">
            <v>riviL *krNib(ni hrgi(*viodBiie niiWiiBiie</v>
          </cell>
          <cell r="C20" t="str">
            <v>bixi&amp;</v>
          </cell>
          <cell r="D20">
            <v>1094</v>
          </cell>
          <cell r="E20">
            <v>37073</v>
          </cell>
          <cell r="F20">
            <v>211</v>
          </cell>
          <cell r="G20">
            <v>21</v>
          </cell>
          <cell r="H20">
            <v>38</v>
          </cell>
          <cell r="I20">
            <v>20</v>
          </cell>
          <cell r="J20">
            <v>70</v>
          </cell>
          <cell r="K20">
            <v>149</v>
          </cell>
          <cell r="L20" t="str">
            <v>A</v>
          </cell>
          <cell r="M20">
            <v>13</v>
          </cell>
          <cell r="N20">
            <v>20</v>
          </cell>
          <cell r="O20">
            <v>38</v>
          </cell>
          <cell r="P20">
            <v>19</v>
          </cell>
          <cell r="Q20">
            <v>72</v>
          </cell>
          <cell r="R20">
            <v>149</v>
          </cell>
          <cell r="S20" t="str">
            <v>A</v>
          </cell>
          <cell r="T20">
            <v>20</v>
          </cell>
          <cell r="U20">
            <v>37</v>
          </cell>
          <cell r="V20">
            <v>19</v>
          </cell>
          <cell r="W20">
            <v>82</v>
          </cell>
          <cell r="X20">
            <v>158</v>
          </cell>
          <cell r="Y20" t="str">
            <v>A</v>
          </cell>
          <cell r="AA20">
            <v>18</v>
          </cell>
          <cell r="AB20">
            <v>38</v>
          </cell>
          <cell r="AC20">
            <v>19</v>
          </cell>
          <cell r="AD20">
            <v>75</v>
          </cell>
          <cell r="AE20" t="str">
            <v>A</v>
          </cell>
          <cell r="AF20">
            <v>13</v>
          </cell>
          <cell r="AG20">
            <v>78</v>
          </cell>
          <cell r="AH20" t="str">
            <v>A</v>
          </cell>
          <cell r="AI20">
            <v>86</v>
          </cell>
          <cell r="AJ20" t="str">
            <v>A+</v>
          </cell>
          <cell r="AK20">
            <v>149</v>
          </cell>
          <cell r="AL20">
            <v>149</v>
          </cell>
          <cell r="AM20">
            <v>158</v>
          </cell>
          <cell r="AN20">
            <v>75</v>
          </cell>
          <cell r="AO20">
            <v>78</v>
          </cell>
          <cell r="AP20">
            <v>86</v>
          </cell>
          <cell r="AQ20">
            <v>695</v>
          </cell>
          <cell r="AR20" t="str">
            <v>A</v>
          </cell>
          <cell r="AS20" t="str">
            <v>piisi</v>
          </cell>
          <cell r="AT20">
            <v>77.22222222222223</v>
          </cell>
        </row>
        <row r="21">
          <cell r="A21">
            <v>14</v>
          </cell>
          <cell r="B21" t="str">
            <v>piT\li *smitii Bi&amp;KiiBiie mi(hnidisi</v>
          </cell>
          <cell r="C21" t="str">
            <v>anyi</v>
          </cell>
          <cell r="D21">
            <v>1082</v>
          </cell>
          <cell r="E21" t="str">
            <v>24/9/2001</v>
          </cell>
          <cell r="F21">
            <v>222</v>
          </cell>
          <cell r="G21">
            <v>19</v>
          </cell>
          <cell r="H21">
            <v>35</v>
          </cell>
          <cell r="I21">
            <v>18</v>
          </cell>
          <cell r="J21">
            <v>39</v>
          </cell>
          <cell r="K21">
            <v>111</v>
          </cell>
          <cell r="L21" t="str">
            <v>B+</v>
          </cell>
          <cell r="M21">
            <v>14</v>
          </cell>
          <cell r="N21">
            <v>18</v>
          </cell>
          <cell r="O21">
            <v>38</v>
          </cell>
          <cell r="P21">
            <v>17</v>
          </cell>
          <cell r="Q21">
            <v>63</v>
          </cell>
          <cell r="R21">
            <v>136</v>
          </cell>
          <cell r="S21" t="str">
            <v>A</v>
          </cell>
          <cell r="T21">
            <v>18</v>
          </cell>
          <cell r="U21">
            <v>41</v>
          </cell>
          <cell r="V21">
            <v>17</v>
          </cell>
          <cell r="W21">
            <v>79</v>
          </cell>
          <cell r="X21">
            <v>155</v>
          </cell>
          <cell r="Y21" t="str">
            <v>A</v>
          </cell>
          <cell r="AA21">
            <v>14</v>
          </cell>
          <cell r="AB21">
            <v>36</v>
          </cell>
          <cell r="AC21">
            <v>19</v>
          </cell>
          <cell r="AD21">
            <v>69</v>
          </cell>
          <cell r="AE21" t="str">
            <v>A</v>
          </cell>
          <cell r="AF21">
            <v>14</v>
          </cell>
          <cell r="AG21">
            <v>72</v>
          </cell>
          <cell r="AH21" t="str">
            <v>A</v>
          </cell>
          <cell r="AI21">
            <v>81</v>
          </cell>
          <cell r="AJ21" t="str">
            <v>A+</v>
          </cell>
          <cell r="AK21">
            <v>111</v>
          </cell>
          <cell r="AL21">
            <v>136</v>
          </cell>
          <cell r="AM21">
            <v>155</v>
          </cell>
          <cell r="AN21">
            <v>69</v>
          </cell>
          <cell r="AO21">
            <v>72</v>
          </cell>
          <cell r="AP21">
            <v>81</v>
          </cell>
          <cell r="AQ21">
            <v>624</v>
          </cell>
          <cell r="AR21" t="str">
            <v>A</v>
          </cell>
          <cell r="AS21" t="str">
            <v>piisi</v>
          </cell>
          <cell r="AT21">
            <v>69.33333333333333</v>
          </cell>
        </row>
        <row r="22">
          <cell r="A22">
            <v>15</v>
          </cell>
          <cell r="B22" t="str">
            <v>piT\li mi*niMii r(*htiBiie niirNidisi</v>
          </cell>
          <cell r="C22" t="str">
            <v>anyi</v>
          </cell>
          <cell r="D22">
            <v>1085</v>
          </cell>
          <cell r="E22">
            <v>37561</v>
          </cell>
          <cell r="F22">
            <v>222</v>
          </cell>
          <cell r="G22">
            <v>21</v>
          </cell>
          <cell r="H22">
            <v>38</v>
          </cell>
          <cell r="I22">
            <v>21</v>
          </cell>
          <cell r="J22">
            <v>72</v>
          </cell>
          <cell r="K22">
            <v>152</v>
          </cell>
          <cell r="L22" t="str">
            <v>A</v>
          </cell>
          <cell r="M22">
            <v>15</v>
          </cell>
          <cell r="N22">
            <v>20</v>
          </cell>
          <cell r="O22">
            <v>44</v>
          </cell>
          <cell r="P22">
            <v>21</v>
          </cell>
          <cell r="Q22">
            <v>84</v>
          </cell>
          <cell r="R22">
            <v>169</v>
          </cell>
          <cell r="S22" t="str">
            <v>A+</v>
          </cell>
          <cell r="T22">
            <v>20</v>
          </cell>
          <cell r="U22">
            <v>40</v>
          </cell>
          <cell r="V22">
            <v>20</v>
          </cell>
          <cell r="W22">
            <v>88</v>
          </cell>
          <cell r="X22">
            <v>168</v>
          </cell>
          <cell r="Y22" t="str">
            <v>A+</v>
          </cell>
          <cell r="AA22">
            <v>21</v>
          </cell>
          <cell r="AB22">
            <v>43</v>
          </cell>
          <cell r="AC22">
            <v>22</v>
          </cell>
          <cell r="AD22">
            <v>86</v>
          </cell>
          <cell r="AE22" t="str">
            <v>A+</v>
          </cell>
          <cell r="AF22">
            <v>15</v>
          </cell>
          <cell r="AG22">
            <v>88</v>
          </cell>
          <cell r="AH22" t="str">
            <v>A+</v>
          </cell>
          <cell r="AI22">
            <v>92</v>
          </cell>
          <cell r="AJ22" t="str">
            <v>A+</v>
          </cell>
          <cell r="AK22">
            <v>152</v>
          </cell>
          <cell r="AL22">
            <v>169</v>
          </cell>
          <cell r="AM22">
            <v>168</v>
          </cell>
          <cell r="AN22">
            <v>86</v>
          </cell>
          <cell r="AO22">
            <v>88</v>
          </cell>
          <cell r="AP22">
            <v>92</v>
          </cell>
          <cell r="AQ22">
            <v>755</v>
          </cell>
          <cell r="AR22" t="str">
            <v>A+</v>
          </cell>
          <cell r="AS22" t="str">
            <v>piisi</v>
          </cell>
          <cell r="AT22">
            <v>83.88888888888889</v>
          </cell>
        </row>
        <row r="23">
          <cell r="A23">
            <v>16</v>
          </cell>
          <cell r="B23" t="str">
            <v>piT\li miiyii p{*viNiBiie DihyiiBiie</v>
          </cell>
          <cell r="C23" t="str">
            <v>anyi</v>
          </cell>
          <cell r="D23">
            <v>1089</v>
          </cell>
          <cell r="E23" t="str">
            <v>14/7/2002</v>
          </cell>
          <cell r="F23">
            <v>226</v>
          </cell>
          <cell r="G23">
            <v>18</v>
          </cell>
          <cell r="H23">
            <v>38</v>
          </cell>
          <cell r="I23">
            <v>18</v>
          </cell>
          <cell r="J23">
            <v>46</v>
          </cell>
          <cell r="K23">
            <v>120</v>
          </cell>
          <cell r="L23" t="str">
            <v>B+</v>
          </cell>
          <cell r="M23">
            <v>16</v>
          </cell>
          <cell r="N23">
            <v>17</v>
          </cell>
          <cell r="O23">
            <v>31</v>
          </cell>
          <cell r="P23">
            <v>17</v>
          </cell>
          <cell r="Q23">
            <v>64</v>
          </cell>
          <cell r="R23">
            <v>129</v>
          </cell>
          <cell r="S23" t="str">
            <v>B+</v>
          </cell>
          <cell r="T23">
            <v>18</v>
          </cell>
          <cell r="U23">
            <v>37</v>
          </cell>
          <cell r="V23">
            <v>18</v>
          </cell>
          <cell r="W23">
            <v>70</v>
          </cell>
          <cell r="X23">
            <v>143</v>
          </cell>
          <cell r="Y23" t="str">
            <v>A</v>
          </cell>
          <cell r="AA23">
            <v>17</v>
          </cell>
          <cell r="AB23">
            <v>33</v>
          </cell>
          <cell r="AC23">
            <v>18</v>
          </cell>
          <cell r="AD23">
            <v>68</v>
          </cell>
          <cell r="AE23" t="str">
            <v>A</v>
          </cell>
          <cell r="AF23">
            <v>16</v>
          </cell>
          <cell r="AG23">
            <v>74</v>
          </cell>
          <cell r="AH23" t="str">
            <v>A</v>
          </cell>
          <cell r="AI23">
            <v>86</v>
          </cell>
          <cell r="AJ23" t="str">
            <v>A+</v>
          </cell>
          <cell r="AK23">
            <v>120</v>
          </cell>
          <cell r="AL23">
            <v>129</v>
          </cell>
          <cell r="AM23">
            <v>143</v>
          </cell>
          <cell r="AN23">
            <v>68</v>
          </cell>
          <cell r="AO23">
            <v>74</v>
          </cell>
          <cell r="AP23">
            <v>86</v>
          </cell>
          <cell r="AQ23">
            <v>620</v>
          </cell>
          <cell r="AR23" t="str">
            <v>A</v>
          </cell>
          <cell r="AS23" t="str">
            <v>piisi</v>
          </cell>
          <cell r="AT23">
            <v>68.88888888888889</v>
          </cell>
        </row>
        <row r="24">
          <cell r="A24">
            <v>17</v>
          </cell>
          <cell r="B24" t="str">
            <v>piT\li B|*mi *dn(SiBiie Ki(DiBiie</v>
          </cell>
          <cell r="C24" t="str">
            <v>anyi</v>
          </cell>
          <cell r="D24">
            <v>1147</v>
          </cell>
          <cell r="E24" t="str">
            <v>24/9/2001</v>
          </cell>
          <cell r="F24">
            <v>223</v>
          </cell>
          <cell r="G24">
            <v>17</v>
          </cell>
          <cell r="H24">
            <v>34</v>
          </cell>
          <cell r="I24">
            <v>16</v>
          </cell>
          <cell r="J24">
            <v>57</v>
          </cell>
          <cell r="K24">
            <v>124</v>
          </cell>
          <cell r="L24" t="str">
            <v>B+</v>
          </cell>
          <cell r="M24">
            <v>17</v>
          </cell>
          <cell r="N24">
            <v>14</v>
          </cell>
          <cell r="O24">
            <v>31</v>
          </cell>
          <cell r="P24">
            <v>14</v>
          </cell>
          <cell r="Q24">
            <v>67</v>
          </cell>
          <cell r="R24">
            <v>126</v>
          </cell>
          <cell r="S24" t="str">
            <v>B+</v>
          </cell>
          <cell r="T24">
            <v>16</v>
          </cell>
          <cell r="U24">
            <v>32</v>
          </cell>
          <cell r="V24">
            <v>15</v>
          </cell>
          <cell r="W24">
            <v>66</v>
          </cell>
          <cell r="X24">
            <v>129</v>
          </cell>
          <cell r="Y24" t="str">
            <v>B+</v>
          </cell>
          <cell r="AA24">
            <v>15</v>
          </cell>
          <cell r="AB24">
            <v>29</v>
          </cell>
          <cell r="AC24">
            <v>15</v>
          </cell>
          <cell r="AD24">
            <v>59</v>
          </cell>
          <cell r="AE24" t="str">
            <v>B+</v>
          </cell>
          <cell r="AF24">
            <v>17</v>
          </cell>
          <cell r="AG24">
            <v>65</v>
          </cell>
          <cell r="AH24" t="str">
            <v>A</v>
          </cell>
          <cell r="AI24">
            <v>72</v>
          </cell>
          <cell r="AJ24" t="str">
            <v>A</v>
          </cell>
          <cell r="AK24">
            <v>124</v>
          </cell>
          <cell r="AL24">
            <v>126</v>
          </cell>
          <cell r="AM24">
            <v>129</v>
          </cell>
          <cell r="AN24">
            <v>59</v>
          </cell>
          <cell r="AO24">
            <v>65</v>
          </cell>
          <cell r="AP24">
            <v>72</v>
          </cell>
          <cell r="AQ24">
            <v>575</v>
          </cell>
          <cell r="AR24" t="str">
            <v>B+</v>
          </cell>
          <cell r="AS24" t="str">
            <v>piisi</v>
          </cell>
          <cell r="AT24">
            <v>63.888888888888886</v>
          </cell>
        </row>
        <row r="25">
          <cell r="A25">
            <v>18</v>
          </cell>
          <cell r="B25" t="str">
            <v>jiD\ji p|jibii hk#Bii Jl_Bii</v>
          </cell>
          <cell r="C25" t="str">
            <v>anyi</v>
          </cell>
          <cell r="D25">
            <v>1201</v>
          </cell>
          <cell r="E25">
            <v>36590</v>
          </cell>
          <cell r="F25">
            <v>212</v>
          </cell>
          <cell r="G25">
            <v>17</v>
          </cell>
          <cell r="H25">
            <v>35</v>
          </cell>
          <cell r="I25">
            <v>18</v>
          </cell>
          <cell r="J25">
            <v>53</v>
          </cell>
          <cell r="K25">
            <v>123</v>
          </cell>
          <cell r="L25" t="str">
            <v>B+</v>
          </cell>
          <cell r="M25">
            <v>18</v>
          </cell>
          <cell r="N25">
            <v>16</v>
          </cell>
          <cell r="O25">
            <v>30</v>
          </cell>
          <cell r="P25">
            <v>17</v>
          </cell>
          <cell r="Q25">
            <v>54</v>
          </cell>
          <cell r="R25">
            <v>117</v>
          </cell>
          <cell r="S25" t="str">
            <v>B+</v>
          </cell>
          <cell r="T25">
            <v>17</v>
          </cell>
          <cell r="U25">
            <v>24</v>
          </cell>
          <cell r="V25">
            <v>17</v>
          </cell>
          <cell r="W25">
            <v>64</v>
          </cell>
          <cell r="X25">
            <v>122</v>
          </cell>
          <cell r="Y25" t="str">
            <v>B+</v>
          </cell>
          <cell r="AA25">
            <v>17</v>
          </cell>
          <cell r="AB25">
            <v>34</v>
          </cell>
          <cell r="AC25">
            <v>21</v>
          </cell>
          <cell r="AD25">
            <v>72</v>
          </cell>
          <cell r="AE25" t="str">
            <v>A</v>
          </cell>
          <cell r="AF25">
            <v>18</v>
          </cell>
          <cell r="AG25">
            <v>66</v>
          </cell>
          <cell r="AH25" t="str">
            <v>A</v>
          </cell>
          <cell r="AI25">
            <v>77</v>
          </cell>
          <cell r="AJ25" t="str">
            <v>A</v>
          </cell>
          <cell r="AK25">
            <v>123</v>
          </cell>
          <cell r="AL25">
            <v>117</v>
          </cell>
          <cell r="AM25">
            <v>122</v>
          </cell>
          <cell r="AN25">
            <v>72</v>
          </cell>
          <cell r="AO25">
            <v>66</v>
          </cell>
          <cell r="AP25">
            <v>77</v>
          </cell>
          <cell r="AQ25">
            <v>577</v>
          </cell>
          <cell r="AR25" t="str">
            <v>B+</v>
          </cell>
          <cell r="AS25" t="str">
            <v>piisi</v>
          </cell>
          <cell r="AT25">
            <v>64.11111111111111</v>
          </cell>
        </row>
        <row r="26">
          <cell r="A26">
            <v>19</v>
          </cell>
          <cell r="B26" t="str">
            <v>BIgi&amp; s_r\Kii min_Biie m(liiBiie</v>
          </cell>
          <cell r="C26" t="str">
            <v>a.ji</v>
          </cell>
          <cell r="D26">
            <v>1084</v>
          </cell>
          <cell r="E26" t="str">
            <v>29/9/2001</v>
          </cell>
          <cell r="F26">
            <v>206</v>
          </cell>
          <cell r="G26">
            <v>17</v>
          </cell>
          <cell r="H26">
            <v>32</v>
          </cell>
          <cell r="I26">
            <v>17</v>
          </cell>
          <cell r="J26">
            <v>37</v>
          </cell>
          <cell r="K26">
            <v>103</v>
          </cell>
          <cell r="L26" t="str">
            <v>B+</v>
          </cell>
          <cell r="M26">
            <v>19</v>
          </cell>
          <cell r="N26">
            <v>16</v>
          </cell>
          <cell r="O26">
            <v>25</v>
          </cell>
          <cell r="P26">
            <v>16</v>
          </cell>
          <cell r="Q26">
            <v>51</v>
          </cell>
          <cell r="R26">
            <v>108</v>
          </cell>
          <cell r="S26" t="str">
            <v>B+</v>
          </cell>
          <cell r="T26">
            <v>16</v>
          </cell>
          <cell r="U26">
            <v>25</v>
          </cell>
          <cell r="V26">
            <v>17</v>
          </cell>
          <cell r="W26">
            <v>68</v>
          </cell>
          <cell r="X26">
            <v>126</v>
          </cell>
          <cell r="Y26" t="str">
            <v>B+</v>
          </cell>
          <cell r="AA26">
            <v>17</v>
          </cell>
          <cell r="AB26">
            <v>32</v>
          </cell>
          <cell r="AC26">
            <v>21</v>
          </cell>
          <cell r="AD26">
            <v>70</v>
          </cell>
          <cell r="AE26" t="str">
            <v>A</v>
          </cell>
          <cell r="AF26">
            <v>19</v>
          </cell>
          <cell r="AG26">
            <v>67</v>
          </cell>
          <cell r="AH26" t="str">
            <v>A</v>
          </cell>
          <cell r="AI26">
            <v>74</v>
          </cell>
          <cell r="AJ26" t="str">
            <v>A</v>
          </cell>
          <cell r="AK26">
            <v>103</v>
          </cell>
          <cell r="AL26">
            <v>108</v>
          </cell>
          <cell r="AM26">
            <v>126</v>
          </cell>
          <cell r="AN26">
            <v>70</v>
          </cell>
          <cell r="AO26">
            <v>67</v>
          </cell>
          <cell r="AP26">
            <v>74</v>
          </cell>
          <cell r="AQ26">
            <v>548</v>
          </cell>
          <cell r="AR26" t="str">
            <v>B+</v>
          </cell>
          <cell r="AS26" t="str">
            <v>piisi</v>
          </cell>
          <cell r="AT26">
            <v>60.888888888888886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MUKHAPRUSHTH"/>
      <sheetName val="VARSHIK"/>
      <sheetName val="ARDHVARSHIK"/>
      <sheetName val="Frist Page"/>
      <sheetName val="MARKSHIT"/>
    </sheetNames>
    <sheetDataSet>
      <sheetData sheetId="5">
        <row r="1">
          <cell r="A1" t="str">
            <v>S| DF\ S</v>
          </cell>
          <cell r="B1" t="str">
            <v>lJnFYL" G]\ GFD</v>
          </cell>
          <cell r="C1" t="str">
            <v>HFlT</v>
          </cell>
          <cell r="D1" t="str">
            <v>HPZP G\AZ</v>
          </cell>
          <cell r="E1" t="str">
            <v>HgD TFZLB</v>
          </cell>
          <cell r="F1" t="str">
            <v>S;M8L GF 5|SFZ</v>
          </cell>
          <cell r="G1" t="str">
            <v>U]HZFTL</v>
          </cell>
          <cell r="M1" t="str">
            <v>S| DF\ S</v>
          </cell>
          <cell r="N1" t="str">
            <v>lCgNL</v>
          </cell>
          <cell r="T1" t="str">
            <v>V\U|[HL</v>
          </cell>
          <cell r="Z1" t="str">
            <v>Ul6T</v>
          </cell>
          <cell r="AF1" t="str">
            <v>S| DF\ S</v>
          </cell>
          <cell r="AG1" t="str">
            <v>lJ7FG VG[ 8SGMP</v>
          </cell>
          <cell r="AM1" t="str">
            <v>;FDFHLS lJ7FG</v>
          </cell>
          <cell r="AS1" t="str">
            <v>XFlZZLS lX1F6</v>
          </cell>
          <cell r="AZ1" t="str">
            <v>S| DF\ S</v>
          </cell>
          <cell r="BA1" t="str">
            <v>S,F lX1F6</v>
          </cell>
          <cell r="BF1" t="str">
            <v>;PpPpPSF</v>
          </cell>
          <cell r="BH1" t="str">
            <v>;\:S'TsDZHLIFTf</v>
          </cell>
          <cell r="BM1" t="str">
            <v>S| DF\ S</v>
          </cell>
          <cell r="BN1" t="str">
            <v>S], V[S\NZ 5ZL6FD</v>
          </cell>
          <cell r="BX1" t="str">
            <v>U|[0</v>
          </cell>
          <cell r="BY1" t="str">
            <v>5ZL 6FD</v>
          </cell>
          <cell r="BZ1" t="str">
            <v>GMW</v>
          </cell>
        </row>
        <row r="2">
          <cell r="G2" t="str">
            <v>;+FgT[</v>
          </cell>
          <cell r="I2" t="str">
            <v>JQFF"gT[</v>
          </cell>
          <cell r="K2" t="str">
            <v>D[/ J[, U]6</v>
          </cell>
          <cell r="L2" t="str">
            <v>U|[0</v>
          </cell>
          <cell r="N2" t="str">
            <v>;+FgT[</v>
          </cell>
          <cell r="P2" t="str">
            <v>JQFF"gT[</v>
          </cell>
          <cell r="R2" t="str">
            <v>D[/ J[, U]6</v>
          </cell>
          <cell r="S2" t="str">
            <v>U|[0</v>
          </cell>
          <cell r="T2" t="str">
            <v>;+FgT[</v>
          </cell>
          <cell r="V2" t="str">
            <v>JQFF"gT[</v>
          </cell>
          <cell r="X2" t="str">
            <v>D[/ J[, U]6</v>
          </cell>
          <cell r="Y2" t="str">
            <v>U|[0</v>
          </cell>
          <cell r="Z2" t="str">
            <v>;+FgT[</v>
          </cell>
          <cell r="AB2" t="str">
            <v>JQFF"gT[</v>
          </cell>
          <cell r="AD2" t="str">
            <v>D[/ J[, U]6</v>
          </cell>
          <cell r="AE2" t="str">
            <v>U|[0</v>
          </cell>
          <cell r="AG2" t="str">
            <v>;+FgT[</v>
          </cell>
          <cell r="AI2" t="str">
            <v>JQFF"gT[</v>
          </cell>
          <cell r="AK2" t="str">
            <v>D[/ J[, U]6</v>
          </cell>
          <cell r="AL2" t="str">
            <v>U|[0</v>
          </cell>
          <cell r="AM2" t="str">
            <v>;+FgT[</v>
          </cell>
          <cell r="AO2" t="str">
            <v>JQFF"gT[</v>
          </cell>
          <cell r="AQ2" t="str">
            <v>D[/ J[, U]6</v>
          </cell>
          <cell r="AR2" t="str">
            <v>U|[0</v>
          </cell>
          <cell r="AS2" t="str">
            <v>;+FgT[</v>
          </cell>
          <cell r="AU2" t="str">
            <v>JQFF"gT[</v>
          </cell>
          <cell r="AX2" t="str">
            <v>D[/ J[, U]6</v>
          </cell>
          <cell r="AY2" t="str">
            <v>U|[0</v>
          </cell>
          <cell r="BA2" t="str">
            <v>JQFF"gT[</v>
          </cell>
          <cell r="BF2" t="str">
            <v>JQFF"gT[</v>
          </cell>
          <cell r="BH2" t="str">
            <v>JQFF"gT[</v>
          </cell>
          <cell r="BN2" t="str">
            <v>U]HZFTL</v>
          </cell>
          <cell r="BO2" t="str">
            <v>lCgNL</v>
          </cell>
          <cell r="BP2" t="str">
            <v>V\U|[HL</v>
          </cell>
          <cell r="BQ2" t="str">
            <v>Ul6T</v>
          </cell>
          <cell r="BR2" t="str">
            <v>lJ7FG VG[ 8SGMP</v>
          </cell>
          <cell r="BS2" t="str">
            <v>;FDFHLS lJ7FG</v>
          </cell>
          <cell r="BT2" t="str">
            <v>XFlZZLS lX1F6</v>
          </cell>
          <cell r="BU2" t="str">
            <v>S,F lX1F6</v>
          </cell>
          <cell r="BV2" t="str">
            <v>;PpPpPSF</v>
          </cell>
          <cell r="BW2" t="str">
            <v>S], U]6</v>
          </cell>
        </row>
        <row r="3">
          <cell r="G3" t="str">
            <v>DF{P  lS|IF</v>
          </cell>
          <cell r="H3" t="str">
            <v>,[ lBT</v>
          </cell>
          <cell r="I3" t="str">
            <v>DF{P  lS|IF</v>
          </cell>
          <cell r="J3" t="str">
            <v>,[   lB   T</v>
          </cell>
          <cell r="N3" t="str">
            <v>DF{P  lS|IF</v>
          </cell>
          <cell r="O3" t="str">
            <v>,[ lBT</v>
          </cell>
          <cell r="P3" t="str">
            <v>DF{P  lS|IF</v>
          </cell>
          <cell r="Q3" t="str">
            <v>,[ lBT</v>
          </cell>
          <cell r="T3" t="str">
            <v>DF{P  lS|IF</v>
          </cell>
          <cell r="U3" t="str">
            <v>,[ lBT</v>
          </cell>
          <cell r="V3" t="str">
            <v>DF{P  lS|IF</v>
          </cell>
          <cell r="W3" t="str">
            <v>,[ lBT</v>
          </cell>
          <cell r="Z3" t="str">
            <v>DF{P  lS|IF</v>
          </cell>
          <cell r="AA3" t="str">
            <v>,[ lBT</v>
          </cell>
          <cell r="AB3" t="str">
            <v>DF{P  lS|IF</v>
          </cell>
          <cell r="AC3" t="str">
            <v>,[ lBT</v>
          </cell>
          <cell r="AG3" t="str">
            <v>DF{P  lS|IF</v>
          </cell>
          <cell r="AH3" t="str">
            <v>,[ lBT</v>
          </cell>
          <cell r="AI3" t="str">
            <v>DF{P  lS|IF</v>
          </cell>
          <cell r="AJ3" t="str">
            <v>,[ lBT</v>
          </cell>
          <cell r="AM3" t="str">
            <v>DF{P  lS|IF</v>
          </cell>
          <cell r="AN3" t="str">
            <v>,[ lBT</v>
          </cell>
          <cell r="AO3" t="str">
            <v>DF{P  lS|IF</v>
          </cell>
          <cell r="AP3" t="str">
            <v>,[ lBT</v>
          </cell>
          <cell r="AS3" t="str">
            <v>DF{P  lS|IF</v>
          </cell>
          <cell r="AT3" t="str">
            <v>,[ lBT</v>
          </cell>
          <cell r="AU3" t="str">
            <v>DF{P  lS|IF</v>
          </cell>
          <cell r="AV3" t="str">
            <v>lS|IFP</v>
          </cell>
          <cell r="AW3" t="str">
            <v>,[ lBT</v>
          </cell>
          <cell r="BA3" t="str">
            <v>;\ ULT</v>
          </cell>
          <cell r="BB3" t="str">
            <v>lR+ 5MYL     D]&lt;IF \</v>
          </cell>
          <cell r="BC3" t="str">
            <v>lR+     SFD</v>
          </cell>
          <cell r="BD3" t="str">
            <v>S], U]6</v>
          </cell>
          <cell r="BE3" t="str">
            <v>U|[0</v>
          </cell>
          <cell r="BF3" t="str">
            <v>S], U]6</v>
          </cell>
          <cell r="BG3" t="str">
            <v>U|[0</v>
          </cell>
          <cell r="BH3" t="str">
            <v>lS|IFtDS</v>
          </cell>
          <cell r="BI3" t="str">
            <v>DF{lBS</v>
          </cell>
          <cell r="BJ3" t="str">
            <v>,[ lBT</v>
          </cell>
          <cell r="BK3" t="str">
            <v>S], U]6</v>
          </cell>
          <cell r="BL3" t="str">
            <v>U|[0</v>
          </cell>
        </row>
        <row r="6">
          <cell r="F6" t="str">
            <v>U]6</v>
          </cell>
          <cell r="G6">
            <v>25</v>
          </cell>
          <cell r="H6">
            <v>50</v>
          </cell>
          <cell r="I6">
            <v>25</v>
          </cell>
          <cell r="J6">
            <v>100</v>
          </cell>
          <cell r="K6">
            <v>200</v>
          </cell>
          <cell r="N6">
            <v>25</v>
          </cell>
          <cell r="O6">
            <v>50</v>
          </cell>
          <cell r="P6">
            <v>25</v>
          </cell>
          <cell r="Q6">
            <v>100</v>
          </cell>
          <cell r="R6">
            <v>200</v>
          </cell>
          <cell r="T6">
            <v>25</v>
          </cell>
          <cell r="U6">
            <v>50</v>
          </cell>
          <cell r="V6">
            <v>25</v>
          </cell>
          <cell r="W6">
            <v>100</v>
          </cell>
          <cell r="X6">
            <v>200</v>
          </cell>
          <cell r="Z6">
            <v>25</v>
          </cell>
          <cell r="AA6">
            <v>50</v>
          </cell>
          <cell r="AB6">
            <v>25</v>
          </cell>
          <cell r="AC6">
            <v>100</v>
          </cell>
          <cell r="AD6">
            <v>200</v>
          </cell>
          <cell r="AG6">
            <v>25</v>
          </cell>
          <cell r="AH6">
            <v>50</v>
          </cell>
          <cell r="AI6">
            <v>25</v>
          </cell>
          <cell r="AJ6">
            <v>100</v>
          </cell>
          <cell r="AK6">
            <v>200</v>
          </cell>
          <cell r="AM6">
            <v>25</v>
          </cell>
          <cell r="AN6">
            <v>50</v>
          </cell>
          <cell r="AO6">
            <v>25</v>
          </cell>
          <cell r="AP6">
            <v>100</v>
          </cell>
          <cell r="AQ6">
            <v>200</v>
          </cell>
          <cell r="AS6">
            <v>25</v>
          </cell>
          <cell r="AT6">
            <v>50</v>
          </cell>
          <cell r="AU6">
            <v>25</v>
          </cell>
          <cell r="AV6">
            <v>50</v>
          </cell>
          <cell r="AW6">
            <v>50</v>
          </cell>
          <cell r="AX6">
            <v>200</v>
          </cell>
          <cell r="BA6">
            <v>30</v>
          </cell>
          <cell r="BB6">
            <v>20</v>
          </cell>
          <cell r="BC6">
            <v>50</v>
          </cell>
          <cell r="BD6">
            <v>100</v>
          </cell>
          <cell r="BF6">
            <v>100</v>
          </cell>
          <cell r="BH6">
            <v>25</v>
          </cell>
          <cell r="BI6">
            <v>50</v>
          </cell>
          <cell r="BJ6">
            <v>25</v>
          </cell>
          <cell r="BK6">
            <v>100</v>
          </cell>
          <cell r="BN6">
            <v>200</v>
          </cell>
          <cell r="BO6">
            <v>200</v>
          </cell>
          <cell r="BP6">
            <v>200</v>
          </cell>
          <cell r="BQ6">
            <v>200</v>
          </cell>
          <cell r="BR6">
            <v>200</v>
          </cell>
          <cell r="BS6">
            <v>200</v>
          </cell>
          <cell r="BT6">
            <v>200</v>
          </cell>
          <cell r="BU6">
            <v>100</v>
          </cell>
          <cell r="BV6">
            <v>100</v>
          </cell>
          <cell r="BW6">
            <v>1600</v>
          </cell>
        </row>
        <row r="7">
          <cell r="F7" t="str">
            <v>CFHZ lNJ;</v>
          </cell>
        </row>
        <row r="8">
          <cell r="A8">
            <v>1</v>
          </cell>
          <cell r="B8" t="str">
            <v>piT\li ni@mi\Mik#miir pi(piTBiiE Jvi&amp;disi</v>
          </cell>
          <cell r="C8" t="str">
            <v>anyi</v>
          </cell>
          <cell r="D8">
            <v>974</v>
          </cell>
          <cell r="E8" t="str">
            <v>31/8/1998</v>
          </cell>
          <cell r="F8">
            <v>231</v>
          </cell>
          <cell r="G8">
            <v>16</v>
          </cell>
          <cell r="H8">
            <v>30</v>
          </cell>
          <cell r="I8">
            <v>17</v>
          </cell>
          <cell r="J8">
            <v>39</v>
          </cell>
          <cell r="K8">
            <v>102</v>
          </cell>
          <cell r="L8" t="str">
            <v>B+</v>
          </cell>
          <cell r="M8">
            <v>1</v>
          </cell>
          <cell r="N8">
            <v>14</v>
          </cell>
          <cell r="O8">
            <v>24</v>
          </cell>
          <cell r="P8">
            <v>15</v>
          </cell>
          <cell r="Q8">
            <v>66</v>
          </cell>
          <cell r="R8">
            <v>119</v>
          </cell>
          <cell r="S8" t="str">
            <v>B+</v>
          </cell>
          <cell r="T8">
            <v>14</v>
          </cell>
          <cell r="U8">
            <v>25</v>
          </cell>
          <cell r="V8">
            <v>16</v>
          </cell>
          <cell r="W8">
            <v>61</v>
          </cell>
          <cell r="X8">
            <v>116</v>
          </cell>
          <cell r="Y8" t="str">
            <v>B+</v>
          </cell>
          <cell r="Z8">
            <v>13</v>
          </cell>
          <cell r="AA8">
            <v>23</v>
          </cell>
          <cell r="AB8">
            <v>16</v>
          </cell>
          <cell r="AC8">
            <v>49</v>
          </cell>
          <cell r="AD8">
            <v>101</v>
          </cell>
          <cell r="AE8" t="str">
            <v>B+</v>
          </cell>
          <cell r="AF8">
            <v>1</v>
          </cell>
          <cell r="AG8">
            <v>16</v>
          </cell>
          <cell r="AH8">
            <v>32</v>
          </cell>
          <cell r="AI8">
            <v>18</v>
          </cell>
          <cell r="AJ8">
            <v>50</v>
          </cell>
          <cell r="AK8">
            <v>116</v>
          </cell>
          <cell r="AL8" t="str">
            <v>B+</v>
          </cell>
          <cell r="AM8">
            <v>16</v>
          </cell>
          <cell r="AN8">
            <v>29</v>
          </cell>
          <cell r="AO8">
            <v>17</v>
          </cell>
          <cell r="AP8">
            <v>62</v>
          </cell>
          <cell r="AQ8">
            <v>124</v>
          </cell>
          <cell r="AR8" t="str">
            <v>B+</v>
          </cell>
          <cell r="AS8">
            <v>17</v>
          </cell>
          <cell r="AT8">
            <v>30</v>
          </cell>
          <cell r="AU8">
            <v>19</v>
          </cell>
          <cell r="AV8">
            <v>38</v>
          </cell>
          <cell r="AW8">
            <v>28</v>
          </cell>
          <cell r="AX8">
            <v>132</v>
          </cell>
          <cell r="AY8" t="str">
            <v>A</v>
          </cell>
          <cell r="AZ8">
            <v>1</v>
          </cell>
          <cell r="BA8">
            <v>22</v>
          </cell>
          <cell r="BB8">
            <v>17</v>
          </cell>
          <cell r="BC8">
            <v>25</v>
          </cell>
          <cell r="BD8">
            <v>64</v>
          </cell>
          <cell r="BE8" t="str">
            <v>B+</v>
          </cell>
          <cell r="BF8">
            <v>80</v>
          </cell>
          <cell r="BG8" t="str">
            <v>A+</v>
          </cell>
          <cell r="BH8">
            <v>20</v>
          </cell>
          <cell r="BI8">
            <v>35</v>
          </cell>
          <cell r="BJ8">
            <v>19</v>
          </cell>
          <cell r="BK8">
            <v>74</v>
          </cell>
          <cell r="BL8" t="str">
            <v>A</v>
          </cell>
          <cell r="BM8">
            <v>1</v>
          </cell>
          <cell r="BN8">
            <v>102</v>
          </cell>
          <cell r="BO8">
            <v>119</v>
          </cell>
          <cell r="BP8">
            <v>116</v>
          </cell>
          <cell r="BQ8">
            <v>101</v>
          </cell>
          <cell r="BR8">
            <v>116</v>
          </cell>
          <cell r="BS8">
            <v>124</v>
          </cell>
          <cell r="BT8">
            <v>40</v>
          </cell>
          <cell r="BU8">
            <v>64</v>
          </cell>
          <cell r="BV8">
            <v>80</v>
          </cell>
          <cell r="BW8">
            <v>862</v>
          </cell>
          <cell r="BX8" t="str">
            <v>B+</v>
          </cell>
          <cell r="BY8" t="str">
            <v>niipiisi</v>
          </cell>
          <cell r="BZ8">
            <v>53.88</v>
          </cell>
        </row>
        <row r="9">
          <cell r="A9">
            <v>2</v>
          </cell>
          <cell r="B9" t="str">
            <v>si(liok&amp; *dli&amp;pik#miir knik*sioh Cni#Bii</v>
          </cell>
          <cell r="C9" t="str">
            <v>anyi</v>
          </cell>
          <cell r="D9">
            <v>1007</v>
          </cell>
          <cell r="E9">
            <v>35897</v>
          </cell>
          <cell r="F9">
            <v>232</v>
          </cell>
          <cell r="G9">
            <v>23</v>
          </cell>
          <cell r="H9">
            <v>35</v>
          </cell>
          <cell r="I9">
            <v>24</v>
          </cell>
          <cell r="J9">
            <v>73</v>
          </cell>
          <cell r="K9">
            <v>155</v>
          </cell>
          <cell r="L9" t="str">
            <v>A</v>
          </cell>
          <cell r="M9">
            <v>2</v>
          </cell>
          <cell r="N9">
            <v>21</v>
          </cell>
          <cell r="O9">
            <v>30</v>
          </cell>
          <cell r="P9">
            <v>22</v>
          </cell>
          <cell r="Q9">
            <v>71</v>
          </cell>
          <cell r="R9">
            <v>144</v>
          </cell>
          <cell r="S9" t="str">
            <v>A</v>
          </cell>
          <cell r="T9">
            <v>20</v>
          </cell>
          <cell r="U9">
            <v>33</v>
          </cell>
          <cell r="V9">
            <v>24</v>
          </cell>
          <cell r="W9">
            <v>64</v>
          </cell>
          <cell r="X9">
            <v>141</v>
          </cell>
          <cell r="Y9" t="str">
            <v>A</v>
          </cell>
          <cell r="Z9">
            <v>21</v>
          </cell>
          <cell r="AA9">
            <v>27</v>
          </cell>
          <cell r="AB9">
            <v>22</v>
          </cell>
          <cell r="AC9">
            <v>54</v>
          </cell>
          <cell r="AD9">
            <v>124</v>
          </cell>
          <cell r="AE9" t="str">
            <v>B+</v>
          </cell>
          <cell r="AF9">
            <v>2</v>
          </cell>
          <cell r="AG9">
            <v>23</v>
          </cell>
          <cell r="AH9">
            <v>38</v>
          </cell>
          <cell r="AI9">
            <v>24</v>
          </cell>
          <cell r="AJ9">
            <v>60</v>
          </cell>
          <cell r="AK9">
            <v>145</v>
          </cell>
          <cell r="AL9" t="str">
            <v>A</v>
          </cell>
          <cell r="AM9">
            <v>24</v>
          </cell>
          <cell r="AN9">
            <v>33</v>
          </cell>
          <cell r="AO9">
            <v>22</v>
          </cell>
          <cell r="AP9">
            <v>73</v>
          </cell>
          <cell r="AQ9">
            <v>152</v>
          </cell>
          <cell r="AR9" t="str">
            <v>A</v>
          </cell>
          <cell r="AS9">
            <v>24</v>
          </cell>
          <cell r="AT9">
            <v>33</v>
          </cell>
          <cell r="AU9">
            <v>25</v>
          </cell>
          <cell r="AV9">
            <v>49</v>
          </cell>
          <cell r="AW9">
            <v>35</v>
          </cell>
          <cell r="AX9">
            <v>166</v>
          </cell>
          <cell r="AY9" t="str">
            <v>A+</v>
          </cell>
          <cell r="AZ9">
            <v>2</v>
          </cell>
          <cell r="BA9">
            <v>25</v>
          </cell>
          <cell r="BB9">
            <v>19</v>
          </cell>
          <cell r="BC9">
            <v>30</v>
          </cell>
          <cell r="BD9">
            <v>74</v>
          </cell>
          <cell r="BE9" t="str">
            <v>A</v>
          </cell>
          <cell r="BF9">
            <v>88</v>
          </cell>
          <cell r="BG9" t="str">
            <v>A+</v>
          </cell>
          <cell r="BH9">
            <v>25</v>
          </cell>
          <cell r="BI9">
            <v>48</v>
          </cell>
          <cell r="BJ9">
            <v>19</v>
          </cell>
          <cell r="BK9">
            <v>92</v>
          </cell>
          <cell r="BL9" t="str">
            <v>A+</v>
          </cell>
          <cell r="BM9">
            <v>2</v>
          </cell>
          <cell r="BN9">
            <v>155</v>
          </cell>
          <cell r="BO9">
            <v>144</v>
          </cell>
          <cell r="BP9">
            <v>141</v>
          </cell>
          <cell r="BQ9">
            <v>124</v>
          </cell>
          <cell r="BR9">
            <v>145</v>
          </cell>
          <cell r="BS9">
            <v>152</v>
          </cell>
          <cell r="BT9">
            <v>166</v>
          </cell>
          <cell r="BU9">
            <v>74</v>
          </cell>
          <cell r="BV9">
            <v>88</v>
          </cell>
          <cell r="BW9">
            <v>1189</v>
          </cell>
          <cell r="BX9" t="str">
            <v>A</v>
          </cell>
          <cell r="BY9" t="str">
            <v>piisi</v>
          </cell>
          <cell r="BZ9">
            <v>74.31</v>
          </cell>
        </row>
        <row r="10">
          <cell r="A10">
            <v>3</v>
          </cell>
          <cell r="B10" t="str">
            <v>Qik(r Si@li\Mik#miir biLd\viJ bibiiJ</v>
          </cell>
          <cell r="C10" t="str">
            <v>bixi&amp;</v>
          </cell>
          <cell r="D10">
            <v>964</v>
          </cell>
          <cell r="E10" t="str">
            <v>22/7/1996</v>
          </cell>
          <cell r="F10">
            <v>226</v>
          </cell>
          <cell r="G10">
            <v>17</v>
          </cell>
          <cell r="H10">
            <v>16</v>
          </cell>
          <cell r="I10">
            <v>18</v>
          </cell>
          <cell r="J10">
            <v>53</v>
          </cell>
          <cell r="K10">
            <v>104</v>
          </cell>
          <cell r="L10" t="str">
            <v>B+</v>
          </cell>
          <cell r="M10">
            <v>3</v>
          </cell>
          <cell r="N10">
            <v>15</v>
          </cell>
          <cell r="O10">
            <v>21</v>
          </cell>
          <cell r="P10">
            <v>16</v>
          </cell>
          <cell r="Q10">
            <v>69</v>
          </cell>
          <cell r="R10">
            <v>121</v>
          </cell>
          <cell r="S10" t="str">
            <v>B+</v>
          </cell>
          <cell r="T10">
            <v>15</v>
          </cell>
          <cell r="U10">
            <v>22</v>
          </cell>
          <cell r="V10">
            <v>17</v>
          </cell>
          <cell r="W10">
            <v>45</v>
          </cell>
          <cell r="X10">
            <v>99</v>
          </cell>
          <cell r="Y10" t="str">
            <v>B</v>
          </cell>
          <cell r="Z10">
            <v>14</v>
          </cell>
          <cell r="AA10">
            <v>24</v>
          </cell>
          <cell r="AB10">
            <v>17</v>
          </cell>
          <cell r="AC10">
            <v>47</v>
          </cell>
          <cell r="AD10">
            <v>102</v>
          </cell>
          <cell r="AE10" t="str">
            <v>B+</v>
          </cell>
          <cell r="AF10">
            <v>3</v>
          </cell>
          <cell r="AG10">
            <v>17</v>
          </cell>
          <cell r="AH10">
            <v>25</v>
          </cell>
          <cell r="AI10">
            <v>18</v>
          </cell>
          <cell r="AJ10">
            <v>48</v>
          </cell>
          <cell r="AK10">
            <v>108</v>
          </cell>
          <cell r="AL10" t="str">
            <v>B+</v>
          </cell>
          <cell r="AM10">
            <v>16</v>
          </cell>
          <cell r="AN10">
            <v>24</v>
          </cell>
          <cell r="AO10">
            <v>18</v>
          </cell>
          <cell r="AP10">
            <v>59</v>
          </cell>
          <cell r="AQ10">
            <v>117</v>
          </cell>
          <cell r="AR10" t="str">
            <v>B+</v>
          </cell>
          <cell r="AS10">
            <v>18</v>
          </cell>
          <cell r="AT10">
            <v>20</v>
          </cell>
          <cell r="AU10">
            <v>19</v>
          </cell>
          <cell r="AV10">
            <v>38</v>
          </cell>
          <cell r="AW10">
            <v>23</v>
          </cell>
          <cell r="AX10">
            <v>118</v>
          </cell>
          <cell r="AY10" t="str">
            <v>B+</v>
          </cell>
          <cell r="AZ10">
            <v>3</v>
          </cell>
          <cell r="BA10">
            <v>21</v>
          </cell>
          <cell r="BB10">
            <v>16</v>
          </cell>
          <cell r="BC10">
            <v>13</v>
          </cell>
          <cell r="BD10">
            <v>50</v>
          </cell>
          <cell r="BE10" t="str">
            <v>B+</v>
          </cell>
          <cell r="BF10">
            <v>72</v>
          </cell>
          <cell r="BG10" t="str">
            <v>A</v>
          </cell>
          <cell r="BH10">
            <v>20</v>
          </cell>
          <cell r="BI10">
            <v>35</v>
          </cell>
          <cell r="BJ10">
            <v>17</v>
          </cell>
          <cell r="BK10">
            <v>72</v>
          </cell>
          <cell r="BL10" t="str">
            <v>A</v>
          </cell>
          <cell r="BM10">
            <v>3</v>
          </cell>
          <cell r="BN10">
            <v>104</v>
          </cell>
          <cell r="BO10">
            <v>121</v>
          </cell>
          <cell r="BP10">
            <v>99</v>
          </cell>
          <cell r="BQ10">
            <v>102</v>
          </cell>
          <cell r="BR10">
            <v>108</v>
          </cell>
          <cell r="BS10">
            <v>117</v>
          </cell>
          <cell r="BT10">
            <v>118</v>
          </cell>
          <cell r="BU10">
            <v>50</v>
          </cell>
          <cell r="BV10">
            <v>72</v>
          </cell>
          <cell r="BW10">
            <v>891</v>
          </cell>
          <cell r="BX10" t="str">
            <v>B+</v>
          </cell>
          <cell r="BY10" t="str">
            <v>piisi</v>
          </cell>
          <cell r="BZ10">
            <v>55.69</v>
          </cell>
        </row>
        <row r="11">
          <cell r="A11">
            <v>4</v>
          </cell>
          <cell r="B11" t="str">
            <v>Qik(r Jti#J giNi\SiJ liiliiJ</v>
          </cell>
          <cell r="C11" t="str">
            <v>bixi&amp;</v>
          </cell>
          <cell r="D11">
            <v>959</v>
          </cell>
          <cell r="E11">
            <v>35683</v>
          </cell>
          <cell r="F11">
            <v>233</v>
          </cell>
          <cell r="G11">
            <v>18</v>
          </cell>
          <cell r="H11">
            <v>29</v>
          </cell>
          <cell r="I11">
            <v>18</v>
          </cell>
          <cell r="J11">
            <v>64</v>
          </cell>
          <cell r="K11">
            <v>129</v>
          </cell>
          <cell r="L11" t="str">
            <v>B+</v>
          </cell>
          <cell r="M11">
            <v>4</v>
          </cell>
          <cell r="N11">
            <v>17</v>
          </cell>
          <cell r="O11">
            <v>19</v>
          </cell>
          <cell r="P11">
            <v>17</v>
          </cell>
          <cell r="Q11">
            <v>68</v>
          </cell>
          <cell r="R11">
            <v>121</v>
          </cell>
          <cell r="S11" t="str">
            <v>B+</v>
          </cell>
          <cell r="T11">
            <v>17</v>
          </cell>
          <cell r="U11">
            <v>30</v>
          </cell>
          <cell r="V11">
            <v>17</v>
          </cell>
          <cell r="W11">
            <v>55</v>
          </cell>
          <cell r="X11">
            <v>119</v>
          </cell>
          <cell r="Y11" t="str">
            <v>B+</v>
          </cell>
          <cell r="Z11">
            <v>16</v>
          </cell>
          <cell r="AA11">
            <v>20</v>
          </cell>
          <cell r="AB11">
            <v>18</v>
          </cell>
          <cell r="AC11">
            <v>50</v>
          </cell>
          <cell r="AD11">
            <v>104</v>
          </cell>
          <cell r="AE11" t="str">
            <v>B+</v>
          </cell>
          <cell r="AF11">
            <v>4</v>
          </cell>
          <cell r="AG11">
            <v>18</v>
          </cell>
          <cell r="AH11">
            <v>27</v>
          </cell>
          <cell r="AI11">
            <v>18</v>
          </cell>
          <cell r="AJ11">
            <v>46</v>
          </cell>
          <cell r="AK11">
            <v>109</v>
          </cell>
          <cell r="AL11" t="str">
            <v>B+</v>
          </cell>
          <cell r="AM11">
            <v>18</v>
          </cell>
          <cell r="AN11">
            <v>25</v>
          </cell>
          <cell r="AO11">
            <v>19</v>
          </cell>
          <cell r="AP11">
            <v>63</v>
          </cell>
          <cell r="AQ11">
            <v>125</v>
          </cell>
          <cell r="AR11" t="str">
            <v>B+</v>
          </cell>
          <cell r="AS11">
            <v>19</v>
          </cell>
          <cell r="AT11">
            <v>23</v>
          </cell>
          <cell r="AU11">
            <v>19</v>
          </cell>
          <cell r="AV11">
            <v>38</v>
          </cell>
          <cell r="AW11">
            <v>26</v>
          </cell>
          <cell r="AX11">
            <v>125</v>
          </cell>
          <cell r="AY11" t="str">
            <v>B+</v>
          </cell>
          <cell r="AZ11">
            <v>4</v>
          </cell>
          <cell r="BA11">
            <v>24</v>
          </cell>
          <cell r="BB11">
            <v>18</v>
          </cell>
          <cell r="BC11">
            <v>27</v>
          </cell>
          <cell r="BD11">
            <v>69</v>
          </cell>
          <cell r="BE11" t="str">
            <v>A</v>
          </cell>
          <cell r="BF11">
            <v>77</v>
          </cell>
          <cell r="BG11" t="str">
            <v>A</v>
          </cell>
          <cell r="BH11">
            <v>20</v>
          </cell>
          <cell r="BI11">
            <v>35</v>
          </cell>
          <cell r="BJ11">
            <v>14</v>
          </cell>
          <cell r="BK11">
            <v>69</v>
          </cell>
          <cell r="BL11" t="str">
            <v>A</v>
          </cell>
          <cell r="BM11">
            <v>4</v>
          </cell>
          <cell r="BN11">
            <v>129</v>
          </cell>
          <cell r="BO11">
            <v>121</v>
          </cell>
          <cell r="BP11">
            <v>119</v>
          </cell>
          <cell r="BQ11">
            <v>104</v>
          </cell>
          <cell r="BR11">
            <v>109</v>
          </cell>
          <cell r="BS11">
            <v>125</v>
          </cell>
          <cell r="BT11">
            <v>125</v>
          </cell>
          <cell r="BU11">
            <v>69</v>
          </cell>
          <cell r="BV11">
            <v>77</v>
          </cell>
          <cell r="BW11">
            <v>978</v>
          </cell>
          <cell r="BX11" t="str">
            <v>B+</v>
          </cell>
          <cell r="BY11" t="str">
            <v>piisi</v>
          </cell>
          <cell r="BZ11">
            <v>61.13</v>
          </cell>
        </row>
        <row r="12">
          <cell r="A12">
            <v>5</v>
          </cell>
          <cell r="B12" t="str">
            <v>Qik(r hsimi#Kik#miir amirtiJ pi~hliidJ</v>
          </cell>
          <cell r="C12" t="str">
            <v>bixi&amp;</v>
          </cell>
          <cell r="D12">
            <v>1005</v>
          </cell>
          <cell r="E12" t="str">
            <v>13/6/1998</v>
          </cell>
          <cell r="F12">
            <v>231</v>
          </cell>
          <cell r="G12">
            <v>22</v>
          </cell>
          <cell r="H12">
            <v>30</v>
          </cell>
          <cell r="I12">
            <v>23</v>
          </cell>
          <cell r="J12">
            <v>63</v>
          </cell>
          <cell r="K12">
            <v>138</v>
          </cell>
          <cell r="L12" t="str">
            <v>A</v>
          </cell>
          <cell r="M12">
            <v>5</v>
          </cell>
          <cell r="N12">
            <v>21</v>
          </cell>
          <cell r="O12">
            <v>26</v>
          </cell>
          <cell r="P12">
            <v>22</v>
          </cell>
          <cell r="Q12">
            <v>60</v>
          </cell>
          <cell r="R12">
            <v>129</v>
          </cell>
          <cell r="S12" t="str">
            <v>B+</v>
          </cell>
          <cell r="T12">
            <v>20</v>
          </cell>
          <cell r="U12">
            <v>29</v>
          </cell>
          <cell r="V12">
            <v>23</v>
          </cell>
          <cell r="W12">
            <v>59</v>
          </cell>
          <cell r="X12">
            <v>131</v>
          </cell>
          <cell r="Y12" t="str">
            <v>A</v>
          </cell>
          <cell r="Z12">
            <v>20</v>
          </cell>
          <cell r="AA12">
            <v>31</v>
          </cell>
          <cell r="AB12">
            <v>22</v>
          </cell>
          <cell r="AC12">
            <v>47</v>
          </cell>
          <cell r="AD12">
            <v>120</v>
          </cell>
          <cell r="AE12" t="str">
            <v>B+</v>
          </cell>
          <cell r="AF12">
            <v>5</v>
          </cell>
          <cell r="AG12">
            <v>22</v>
          </cell>
          <cell r="AH12">
            <v>26</v>
          </cell>
          <cell r="AI12">
            <v>23</v>
          </cell>
          <cell r="AJ12">
            <v>50</v>
          </cell>
          <cell r="AK12">
            <v>121</v>
          </cell>
          <cell r="AL12" t="str">
            <v>B+</v>
          </cell>
          <cell r="AM12">
            <v>23</v>
          </cell>
          <cell r="AN12">
            <v>23</v>
          </cell>
          <cell r="AO12">
            <v>22</v>
          </cell>
          <cell r="AP12">
            <v>63</v>
          </cell>
          <cell r="AQ12">
            <v>131</v>
          </cell>
          <cell r="AR12" t="str">
            <v>A</v>
          </cell>
          <cell r="AS12">
            <v>24</v>
          </cell>
          <cell r="AT12">
            <v>28</v>
          </cell>
          <cell r="AU12">
            <v>24</v>
          </cell>
          <cell r="AV12">
            <v>49</v>
          </cell>
          <cell r="AW12">
            <v>26</v>
          </cell>
          <cell r="AX12">
            <v>151</v>
          </cell>
          <cell r="AY12" t="str">
            <v>A</v>
          </cell>
          <cell r="AZ12">
            <v>5</v>
          </cell>
          <cell r="BA12">
            <v>26</v>
          </cell>
          <cell r="BB12">
            <v>19</v>
          </cell>
          <cell r="BC12">
            <v>26</v>
          </cell>
          <cell r="BD12">
            <v>71</v>
          </cell>
          <cell r="BE12" t="str">
            <v>A</v>
          </cell>
          <cell r="BF12">
            <v>89</v>
          </cell>
          <cell r="BG12" t="str">
            <v>A+</v>
          </cell>
          <cell r="BH12">
            <v>24</v>
          </cell>
          <cell r="BI12">
            <v>48</v>
          </cell>
          <cell r="BJ12">
            <v>19</v>
          </cell>
          <cell r="BK12">
            <v>91</v>
          </cell>
          <cell r="BL12" t="str">
            <v>A+</v>
          </cell>
          <cell r="BM12">
            <v>5</v>
          </cell>
          <cell r="BN12">
            <v>138</v>
          </cell>
          <cell r="BO12">
            <v>129</v>
          </cell>
          <cell r="BP12">
            <v>131</v>
          </cell>
          <cell r="BQ12">
            <v>120</v>
          </cell>
          <cell r="BR12">
            <v>121</v>
          </cell>
          <cell r="BS12">
            <v>131</v>
          </cell>
          <cell r="BT12">
            <v>151</v>
          </cell>
          <cell r="BU12">
            <v>71</v>
          </cell>
          <cell r="BV12">
            <v>89</v>
          </cell>
          <cell r="BW12">
            <v>1081</v>
          </cell>
          <cell r="BX12" t="str">
            <v>A</v>
          </cell>
          <cell r="BY12" t="str">
            <v>piisi</v>
          </cell>
          <cell r="BZ12">
            <v>67.56</v>
          </cell>
          <cell r="CA12" t="str">
            <v>œœœ</v>
          </cell>
        </row>
        <row r="13">
          <cell r="A13">
            <v>6</v>
          </cell>
          <cell r="B13" t="str">
            <v>mikviiNii *vipi#lik#miir biibi#J pi~tiipiJ</v>
          </cell>
          <cell r="C13" t="str">
            <v>bixi&amp;</v>
          </cell>
          <cell r="D13">
            <v>1008</v>
          </cell>
          <cell r="E13" t="str">
            <v>20/5/1996</v>
          </cell>
          <cell r="F13">
            <v>229</v>
          </cell>
          <cell r="G13">
            <v>18</v>
          </cell>
          <cell r="H13">
            <v>21</v>
          </cell>
          <cell r="I13">
            <v>18</v>
          </cell>
          <cell r="J13">
            <v>44</v>
          </cell>
          <cell r="K13">
            <v>101</v>
          </cell>
          <cell r="L13" t="str">
            <v>B+</v>
          </cell>
          <cell r="M13">
            <v>6</v>
          </cell>
          <cell r="N13">
            <v>17</v>
          </cell>
          <cell r="O13">
            <v>20</v>
          </cell>
          <cell r="P13">
            <v>17</v>
          </cell>
          <cell r="Q13">
            <v>53</v>
          </cell>
          <cell r="R13">
            <v>107</v>
          </cell>
          <cell r="S13" t="str">
            <v>B+</v>
          </cell>
          <cell r="T13">
            <v>17</v>
          </cell>
          <cell r="U13">
            <v>27</v>
          </cell>
          <cell r="V13">
            <v>17</v>
          </cell>
          <cell r="W13">
            <v>37</v>
          </cell>
          <cell r="X13">
            <v>98</v>
          </cell>
          <cell r="Y13" t="str">
            <v>B</v>
          </cell>
          <cell r="Z13">
            <v>16</v>
          </cell>
          <cell r="AA13">
            <v>20</v>
          </cell>
          <cell r="AB13">
            <v>18</v>
          </cell>
          <cell r="AC13">
            <v>38</v>
          </cell>
          <cell r="AD13">
            <v>92</v>
          </cell>
          <cell r="AE13" t="str">
            <v>B</v>
          </cell>
          <cell r="AF13">
            <v>6</v>
          </cell>
          <cell r="AG13">
            <v>18</v>
          </cell>
          <cell r="AH13">
            <v>28</v>
          </cell>
          <cell r="AI13">
            <v>18</v>
          </cell>
          <cell r="AJ13">
            <v>36</v>
          </cell>
          <cell r="AK13">
            <v>100</v>
          </cell>
          <cell r="AL13" t="str">
            <v>B+</v>
          </cell>
          <cell r="AM13">
            <v>18</v>
          </cell>
          <cell r="AN13">
            <v>23</v>
          </cell>
          <cell r="AO13">
            <v>18</v>
          </cell>
          <cell r="AP13">
            <v>52</v>
          </cell>
          <cell r="AQ13">
            <v>111</v>
          </cell>
          <cell r="AR13" t="str">
            <v>B+</v>
          </cell>
          <cell r="AS13">
            <v>20</v>
          </cell>
          <cell r="AT13">
            <v>23</v>
          </cell>
          <cell r="AU13">
            <v>19</v>
          </cell>
          <cell r="AV13">
            <v>38</v>
          </cell>
          <cell r="AW13">
            <v>21</v>
          </cell>
          <cell r="AX13">
            <v>121</v>
          </cell>
          <cell r="AY13" t="str">
            <v>B+</v>
          </cell>
          <cell r="AZ13">
            <v>6</v>
          </cell>
          <cell r="BA13">
            <v>20</v>
          </cell>
          <cell r="BB13">
            <v>16</v>
          </cell>
          <cell r="BC13">
            <v>21</v>
          </cell>
          <cell r="BD13">
            <v>57</v>
          </cell>
          <cell r="BE13" t="str">
            <v>B+</v>
          </cell>
          <cell r="BF13">
            <v>73</v>
          </cell>
          <cell r="BG13" t="str">
            <v>A</v>
          </cell>
          <cell r="BH13">
            <v>20</v>
          </cell>
          <cell r="BI13">
            <v>35</v>
          </cell>
          <cell r="BJ13">
            <v>12</v>
          </cell>
          <cell r="BK13">
            <v>67</v>
          </cell>
          <cell r="BL13" t="str">
            <v>A</v>
          </cell>
          <cell r="BM13">
            <v>6</v>
          </cell>
          <cell r="BN13">
            <v>101</v>
          </cell>
          <cell r="BO13">
            <v>107</v>
          </cell>
          <cell r="BP13">
            <v>98</v>
          </cell>
          <cell r="BQ13">
            <v>92</v>
          </cell>
          <cell r="BR13">
            <v>100</v>
          </cell>
          <cell r="BS13">
            <v>111</v>
          </cell>
          <cell r="BT13">
            <v>121</v>
          </cell>
          <cell r="BU13">
            <v>57</v>
          </cell>
          <cell r="BV13">
            <v>73</v>
          </cell>
          <cell r="BW13">
            <v>860</v>
          </cell>
          <cell r="BX13" t="str">
            <v>B+</v>
          </cell>
          <cell r="BY13" t="str">
            <v>piisi</v>
          </cell>
          <cell r="BZ13">
            <v>53.75</v>
          </cell>
        </row>
        <row r="14">
          <cell r="A14">
            <v>7</v>
          </cell>
          <cell r="B14" t="str">
            <v>Qik(r ci\ni#J  k#virJ niiWi#J</v>
          </cell>
          <cell r="C14" t="str">
            <v>bixi&amp;</v>
          </cell>
          <cell r="D14">
            <v>997</v>
          </cell>
          <cell r="E14" t="str">
            <v>14/10/1998</v>
          </cell>
          <cell r="F14">
            <v>221</v>
          </cell>
          <cell r="G14">
            <v>14</v>
          </cell>
          <cell r="H14">
            <v>14</v>
          </cell>
          <cell r="I14">
            <v>16</v>
          </cell>
          <cell r="J14">
            <v>37</v>
          </cell>
          <cell r="K14">
            <v>81</v>
          </cell>
          <cell r="L14" t="str">
            <v>B</v>
          </cell>
          <cell r="M14">
            <v>7</v>
          </cell>
          <cell r="N14">
            <v>12</v>
          </cell>
          <cell r="O14">
            <v>13</v>
          </cell>
          <cell r="P14">
            <v>14</v>
          </cell>
          <cell r="Q14">
            <v>35</v>
          </cell>
          <cell r="R14">
            <v>74</v>
          </cell>
          <cell r="S14" t="str">
            <v>B</v>
          </cell>
          <cell r="T14">
            <v>12</v>
          </cell>
          <cell r="U14">
            <v>27</v>
          </cell>
          <cell r="V14">
            <v>15</v>
          </cell>
          <cell r="W14">
            <v>34</v>
          </cell>
          <cell r="X14">
            <v>88</v>
          </cell>
          <cell r="Y14" t="str">
            <v>B</v>
          </cell>
          <cell r="Z14">
            <v>10</v>
          </cell>
          <cell r="AA14">
            <v>15</v>
          </cell>
          <cell r="AB14">
            <v>16</v>
          </cell>
          <cell r="AC14">
            <v>37</v>
          </cell>
          <cell r="AD14">
            <v>78</v>
          </cell>
          <cell r="AE14" t="str">
            <v>B</v>
          </cell>
          <cell r="AF14">
            <v>7</v>
          </cell>
          <cell r="AG14">
            <v>14</v>
          </cell>
          <cell r="AH14">
            <v>22</v>
          </cell>
          <cell r="AI14">
            <v>16</v>
          </cell>
          <cell r="AJ14">
            <v>35</v>
          </cell>
          <cell r="AK14">
            <v>87</v>
          </cell>
          <cell r="AL14" t="str">
            <v>B</v>
          </cell>
          <cell r="AM14">
            <v>14</v>
          </cell>
          <cell r="AN14">
            <v>15</v>
          </cell>
          <cell r="AO14">
            <v>17</v>
          </cell>
          <cell r="AP14">
            <v>45</v>
          </cell>
          <cell r="AQ14">
            <v>91</v>
          </cell>
          <cell r="AR14" t="str">
            <v>B</v>
          </cell>
          <cell r="AS14">
            <v>16</v>
          </cell>
          <cell r="AT14">
            <v>17</v>
          </cell>
          <cell r="AU14">
            <v>19</v>
          </cell>
          <cell r="AV14">
            <v>38</v>
          </cell>
          <cell r="AW14">
            <v>19</v>
          </cell>
          <cell r="AX14">
            <v>109</v>
          </cell>
          <cell r="AY14" t="str">
            <v>B+</v>
          </cell>
          <cell r="AZ14">
            <v>7</v>
          </cell>
          <cell r="BA14">
            <v>19</v>
          </cell>
          <cell r="BB14">
            <v>14</v>
          </cell>
          <cell r="BC14">
            <v>19</v>
          </cell>
          <cell r="BD14">
            <v>52</v>
          </cell>
          <cell r="BE14" t="str">
            <v>B+</v>
          </cell>
          <cell r="BF14">
            <v>68</v>
          </cell>
          <cell r="BG14" t="str">
            <v>A</v>
          </cell>
          <cell r="BH14">
            <v>19</v>
          </cell>
          <cell r="BI14">
            <v>35</v>
          </cell>
          <cell r="BJ14">
            <v>10</v>
          </cell>
          <cell r="BK14">
            <v>64</v>
          </cell>
          <cell r="BL14" t="str">
            <v>B+</v>
          </cell>
          <cell r="BM14">
            <v>7</v>
          </cell>
          <cell r="BN14">
            <v>81</v>
          </cell>
          <cell r="BO14">
            <v>74</v>
          </cell>
          <cell r="BP14">
            <v>88</v>
          </cell>
          <cell r="BQ14">
            <v>78</v>
          </cell>
          <cell r="BR14">
            <v>87</v>
          </cell>
          <cell r="BS14">
            <v>91</v>
          </cell>
          <cell r="BT14">
            <v>109</v>
          </cell>
          <cell r="BU14">
            <v>52</v>
          </cell>
          <cell r="BV14">
            <v>68</v>
          </cell>
          <cell r="BW14">
            <v>728</v>
          </cell>
          <cell r="BX14" t="str">
            <v>B</v>
          </cell>
          <cell r="BY14" t="str">
            <v>piisi</v>
          </cell>
          <cell r="BZ14">
            <v>45.5</v>
          </cell>
        </row>
        <row r="15">
          <cell r="A15">
            <v>8</v>
          </cell>
          <cell r="B15" t="str">
            <v>Qik(r aSi(kk#miir rimiiJ lixmiNiJ</v>
          </cell>
          <cell r="C15" t="str">
            <v>bixi&amp;</v>
          </cell>
          <cell r="D15">
            <v>1012</v>
          </cell>
          <cell r="E15">
            <v>36166</v>
          </cell>
          <cell r="F15">
            <v>229</v>
          </cell>
          <cell r="G15">
            <v>17</v>
          </cell>
          <cell r="H15">
            <v>25</v>
          </cell>
          <cell r="I15">
            <v>19</v>
          </cell>
          <cell r="J15">
            <v>45</v>
          </cell>
          <cell r="K15">
            <v>106</v>
          </cell>
          <cell r="L15" t="str">
            <v>B+</v>
          </cell>
          <cell r="M15">
            <v>8</v>
          </cell>
          <cell r="N15">
            <v>16</v>
          </cell>
          <cell r="O15">
            <v>20</v>
          </cell>
          <cell r="P15">
            <v>18</v>
          </cell>
          <cell r="Q15">
            <v>58</v>
          </cell>
          <cell r="R15">
            <v>112</v>
          </cell>
          <cell r="S15" t="str">
            <v>B+</v>
          </cell>
          <cell r="T15">
            <v>17</v>
          </cell>
          <cell r="U15">
            <v>26</v>
          </cell>
          <cell r="V15">
            <v>18</v>
          </cell>
          <cell r="W15">
            <v>37</v>
          </cell>
          <cell r="X15">
            <v>98</v>
          </cell>
          <cell r="Y15" t="str">
            <v>B</v>
          </cell>
          <cell r="Z15">
            <v>15</v>
          </cell>
          <cell r="AA15">
            <v>20</v>
          </cell>
          <cell r="AB15">
            <v>19</v>
          </cell>
          <cell r="AC15">
            <v>37</v>
          </cell>
          <cell r="AD15">
            <v>91</v>
          </cell>
          <cell r="AE15" t="str">
            <v>B</v>
          </cell>
          <cell r="AF15">
            <v>8</v>
          </cell>
          <cell r="AG15">
            <v>17</v>
          </cell>
          <cell r="AH15">
            <v>25</v>
          </cell>
          <cell r="AI15">
            <v>19</v>
          </cell>
          <cell r="AJ15">
            <v>44</v>
          </cell>
          <cell r="AK15">
            <v>105</v>
          </cell>
          <cell r="AL15" t="str">
            <v>B+</v>
          </cell>
          <cell r="AM15">
            <v>17</v>
          </cell>
          <cell r="AN15">
            <v>18</v>
          </cell>
          <cell r="AO15">
            <v>20</v>
          </cell>
          <cell r="AP15">
            <v>56</v>
          </cell>
          <cell r="AQ15">
            <v>111</v>
          </cell>
          <cell r="AR15" t="str">
            <v>B+</v>
          </cell>
          <cell r="AS15">
            <v>17</v>
          </cell>
          <cell r="AT15">
            <v>24</v>
          </cell>
          <cell r="AU15">
            <v>20</v>
          </cell>
          <cell r="AV15">
            <v>45</v>
          </cell>
          <cell r="AW15">
            <v>22</v>
          </cell>
          <cell r="AX15">
            <v>128</v>
          </cell>
          <cell r="AY15" t="str">
            <v>B+</v>
          </cell>
          <cell r="AZ15">
            <v>8</v>
          </cell>
          <cell r="BA15">
            <v>20</v>
          </cell>
          <cell r="BB15">
            <v>16</v>
          </cell>
          <cell r="BC15">
            <v>23</v>
          </cell>
          <cell r="BD15">
            <v>59</v>
          </cell>
          <cell r="BE15" t="str">
            <v>B+</v>
          </cell>
          <cell r="BF15">
            <v>79</v>
          </cell>
          <cell r="BG15" t="str">
            <v>A</v>
          </cell>
          <cell r="BH15">
            <v>20</v>
          </cell>
          <cell r="BI15">
            <v>42</v>
          </cell>
          <cell r="BJ15">
            <v>15</v>
          </cell>
          <cell r="BK15">
            <v>77</v>
          </cell>
          <cell r="BL15" t="str">
            <v>A</v>
          </cell>
          <cell r="BM15">
            <v>8</v>
          </cell>
          <cell r="BN15">
            <v>106</v>
          </cell>
          <cell r="BO15">
            <v>112</v>
          </cell>
          <cell r="BP15">
            <v>98</v>
          </cell>
          <cell r="BQ15">
            <v>91</v>
          </cell>
          <cell r="BR15">
            <v>105</v>
          </cell>
          <cell r="BS15">
            <v>111</v>
          </cell>
          <cell r="BT15">
            <v>128</v>
          </cell>
          <cell r="BU15">
            <v>59</v>
          </cell>
          <cell r="BV15">
            <v>79</v>
          </cell>
          <cell r="BW15">
            <v>889</v>
          </cell>
          <cell r="BX15" t="str">
            <v>B+</v>
          </cell>
          <cell r="BY15" t="str">
            <v>piisi</v>
          </cell>
          <cell r="BZ15">
            <v>55.56</v>
          </cell>
        </row>
        <row r="16">
          <cell r="A16">
            <v>9</v>
          </cell>
          <cell r="B16" t="str">
            <v>rimiini#j *pi~ti\Sik#miir dyiirimiBiiE bici#BiiE</v>
          </cell>
          <cell r="C16" t="str">
            <v>bixi&amp;</v>
          </cell>
          <cell r="D16">
            <v>972</v>
          </cell>
          <cell r="E16" t="str">
            <v>29/7/1998</v>
          </cell>
          <cell r="F16">
            <v>231</v>
          </cell>
          <cell r="G16">
            <v>15</v>
          </cell>
          <cell r="H16">
            <v>21</v>
          </cell>
          <cell r="I16">
            <v>16</v>
          </cell>
          <cell r="J16">
            <v>38</v>
          </cell>
          <cell r="K16">
            <v>90</v>
          </cell>
          <cell r="L16" t="str">
            <v>B</v>
          </cell>
          <cell r="M16">
            <v>9</v>
          </cell>
          <cell r="N16">
            <v>14</v>
          </cell>
          <cell r="O16">
            <v>19</v>
          </cell>
          <cell r="P16">
            <v>16</v>
          </cell>
          <cell r="Q16">
            <v>41</v>
          </cell>
          <cell r="R16">
            <v>90</v>
          </cell>
          <cell r="S16" t="str">
            <v>B</v>
          </cell>
          <cell r="T16">
            <v>14</v>
          </cell>
          <cell r="U16">
            <v>24</v>
          </cell>
          <cell r="V16">
            <v>16</v>
          </cell>
          <cell r="W16">
            <v>37</v>
          </cell>
          <cell r="X16">
            <v>91</v>
          </cell>
          <cell r="Y16" t="str">
            <v>B</v>
          </cell>
          <cell r="Z16">
            <v>13</v>
          </cell>
          <cell r="AA16">
            <v>24</v>
          </cell>
          <cell r="AB16">
            <v>17</v>
          </cell>
          <cell r="AC16">
            <v>37</v>
          </cell>
          <cell r="AD16">
            <v>91</v>
          </cell>
          <cell r="AE16" t="str">
            <v>B</v>
          </cell>
          <cell r="AF16">
            <v>9</v>
          </cell>
          <cell r="AG16">
            <v>15</v>
          </cell>
          <cell r="AH16">
            <v>24</v>
          </cell>
          <cell r="AI16">
            <v>17</v>
          </cell>
          <cell r="AJ16">
            <v>41</v>
          </cell>
          <cell r="AK16">
            <v>97</v>
          </cell>
          <cell r="AL16" t="str">
            <v>B</v>
          </cell>
          <cell r="AM16">
            <v>15</v>
          </cell>
          <cell r="AN16">
            <v>20</v>
          </cell>
          <cell r="AO16">
            <v>18</v>
          </cell>
          <cell r="AP16">
            <v>47</v>
          </cell>
          <cell r="AQ16">
            <v>100</v>
          </cell>
          <cell r="AR16" t="str">
            <v>B+</v>
          </cell>
          <cell r="AS16">
            <v>17</v>
          </cell>
          <cell r="AT16">
            <v>22</v>
          </cell>
          <cell r="AU16">
            <v>18</v>
          </cell>
          <cell r="AV16">
            <v>35</v>
          </cell>
          <cell r="AW16">
            <v>26</v>
          </cell>
          <cell r="AX16">
            <v>118</v>
          </cell>
          <cell r="AY16" t="str">
            <v>B+</v>
          </cell>
          <cell r="AZ16">
            <v>9</v>
          </cell>
          <cell r="BA16">
            <v>19</v>
          </cell>
          <cell r="BB16">
            <v>14</v>
          </cell>
          <cell r="BC16">
            <v>17</v>
          </cell>
          <cell r="BD16">
            <v>50</v>
          </cell>
          <cell r="BE16" t="str">
            <v>B+</v>
          </cell>
          <cell r="BF16">
            <v>72</v>
          </cell>
          <cell r="BG16" t="str">
            <v>A</v>
          </cell>
          <cell r="BH16">
            <v>18</v>
          </cell>
          <cell r="BI16">
            <v>33</v>
          </cell>
          <cell r="BJ16">
            <v>10</v>
          </cell>
          <cell r="BK16">
            <v>61</v>
          </cell>
          <cell r="BL16" t="str">
            <v>B+</v>
          </cell>
          <cell r="BM16">
            <v>9</v>
          </cell>
          <cell r="BN16">
            <v>90</v>
          </cell>
          <cell r="BO16">
            <v>90</v>
          </cell>
          <cell r="BP16">
            <v>91</v>
          </cell>
          <cell r="BQ16">
            <v>91</v>
          </cell>
          <cell r="BR16">
            <v>97</v>
          </cell>
          <cell r="BS16">
            <v>100</v>
          </cell>
          <cell r="BT16">
            <v>118</v>
          </cell>
          <cell r="BU16">
            <v>50</v>
          </cell>
          <cell r="BV16">
            <v>72</v>
          </cell>
          <cell r="BW16">
            <v>799</v>
          </cell>
          <cell r="BX16" t="str">
            <v>B</v>
          </cell>
          <cell r="BY16" t="str">
            <v>piisi</v>
          </cell>
          <cell r="BZ16">
            <v>49.94</v>
          </cell>
        </row>
        <row r="17">
          <cell r="A17">
            <v>10</v>
          </cell>
          <cell r="B17" t="str">
            <v>riviL *kSinik#miir hrgi(*viodBiiE niiWiiBiie</v>
          </cell>
          <cell r="C17" t="str">
            <v>bixi&amp;</v>
          </cell>
          <cell r="D17">
            <v>1072</v>
          </cell>
          <cell r="E17" t="str">
            <v>14/3/1998</v>
          </cell>
          <cell r="F17">
            <v>231</v>
          </cell>
          <cell r="G17">
            <v>17</v>
          </cell>
          <cell r="H17">
            <v>20</v>
          </cell>
          <cell r="I17">
            <v>19</v>
          </cell>
          <cell r="J17">
            <v>37</v>
          </cell>
          <cell r="K17">
            <v>93</v>
          </cell>
          <cell r="L17" t="str">
            <v>B</v>
          </cell>
          <cell r="M17">
            <v>10</v>
          </cell>
          <cell r="N17">
            <v>16</v>
          </cell>
          <cell r="O17">
            <v>18</v>
          </cell>
          <cell r="P17">
            <v>18</v>
          </cell>
          <cell r="Q17">
            <v>35</v>
          </cell>
          <cell r="R17">
            <v>87</v>
          </cell>
          <cell r="S17" t="str">
            <v>B</v>
          </cell>
          <cell r="T17">
            <v>16</v>
          </cell>
          <cell r="U17">
            <v>20</v>
          </cell>
          <cell r="V17">
            <v>17</v>
          </cell>
          <cell r="W17">
            <v>35</v>
          </cell>
          <cell r="X17">
            <v>88</v>
          </cell>
          <cell r="Y17" t="str">
            <v>B</v>
          </cell>
          <cell r="Z17">
            <v>15</v>
          </cell>
          <cell r="AA17">
            <v>19</v>
          </cell>
          <cell r="AB17">
            <v>19</v>
          </cell>
          <cell r="AC17">
            <v>39</v>
          </cell>
          <cell r="AD17">
            <v>92</v>
          </cell>
          <cell r="AE17" t="str">
            <v>B</v>
          </cell>
          <cell r="AF17">
            <v>10</v>
          </cell>
          <cell r="AG17">
            <v>17</v>
          </cell>
          <cell r="AH17">
            <v>24</v>
          </cell>
          <cell r="AI17">
            <v>18</v>
          </cell>
          <cell r="AJ17">
            <v>40</v>
          </cell>
          <cell r="AK17">
            <v>99</v>
          </cell>
          <cell r="AL17" t="str">
            <v>B</v>
          </cell>
          <cell r="AM17">
            <v>17</v>
          </cell>
          <cell r="AN17">
            <v>20</v>
          </cell>
          <cell r="AO17">
            <v>20</v>
          </cell>
          <cell r="AP17">
            <v>46</v>
          </cell>
          <cell r="AQ17">
            <v>103</v>
          </cell>
          <cell r="AR17" t="str">
            <v>B+</v>
          </cell>
          <cell r="AS17">
            <v>20</v>
          </cell>
          <cell r="AT17">
            <v>21</v>
          </cell>
          <cell r="AU17">
            <v>19</v>
          </cell>
          <cell r="AV17">
            <v>37</v>
          </cell>
          <cell r="AW17">
            <v>25</v>
          </cell>
          <cell r="AX17">
            <v>122</v>
          </cell>
          <cell r="AY17" t="str">
            <v>B+</v>
          </cell>
          <cell r="AZ17">
            <v>10</v>
          </cell>
          <cell r="BA17">
            <v>21</v>
          </cell>
          <cell r="BB17">
            <v>15</v>
          </cell>
          <cell r="BC17">
            <v>19</v>
          </cell>
          <cell r="BD17">
            <v>55</v>
          </cell>
          <cell r="BE17" t="str">
            <v>B+</v>
          </cell>
          <cell r="BF17">
            <v>59</v>
          </cell>
          <cell r="BG17" t="str">
            <v>B+</v>
          </cell>
          <cell r="BH17">
            <v>20</v>
          </cell>
          <cell r="BI17">
            <v>36</v>
          </cell>
          <cell r="BJ17">
            <v>13</v>
          </cell>
          <cell r="BK17">
            <v>69</v>
          </cell>
          <cell r="BL17" t="str">
            <v>A</v>
          </cell>
          <cell r="BM17">
            <v>10</v>
          </cell>
          <cell r="BN17">
            <v>93</v>
          </cell>
          <cell r="BO17">
            <v>87</v>
          </cell>
          <cell r="BP17">
            <v>88</v>
          </cell>
          <cell r="BQ17">
            <v>92</v>
          </cell>
          <cell r="BR17">
            <v>99</v>
          </cell>
          <cell r="BS17">
            <v>103</v>
          </cell>
          <cell r="BT17">
            <v>122</v>
          </cell>
          <cell r="BU17">
            <v>55</v>
          </cell>
          <cell r="BV17">
            <v>59</v>
          </cell>
          <cell r="BW17">
            <v>798</v>
          </cell>
          <cell r="BX17" t="str">
            <v>B</v>
          </cell>
          <cell r="BY17" t="str">
            <v>piisi</v>
          </cell>
          <cell r="BZ17">
            <v>49.88</v>
          </cell>
        </row>
        <row r="18">
          <cell r="A18">
            <v>11</v>
          </cell>
          <cell r="B18" t="str">
            <v>drbiir amirsiogi biibi#J pi~hliidsiogi</v>
          </cell>
          <cell r="C18" t="str">
            <v>anyi</v>
          </cell>
          <cell r="D18">
            <v>1113</v>
          </cell>
          <cell r="E18">
            <v>34860</v>
          </cell>
          <cell r="F18">
            <v>232</v>
          </cell>
          <cell r="G18">
            <v>16</v>
          </cell>
          <cell r="H18">
            <v>20</v>
          </cell>
          <cell r="I18">
            <v>18</v>
          </cell>
          <cell r="J18">
            <v>60</v>
          </cell>
          <cell r="K18">
            <v>114</v>
          </cell>
          <cell r="L18" t="str">
            <v>B+</v>
          </cell>
          <cell r="M18">
            <v>11</v>
          </cell>
          <cell r="N18">
            <v>15</v>
          </cell>
          <cell r="O18">
            <v>20</v>
          </cell>
          <cell r="P18">
            <v>17</v>
          </cell>
          <cell r="Q18">
            <v>48</v>
          </cell>
          <cell r="R18">
            <v>100</v>
          </cell>
          <cell r="S18" t="str">
            <v>B+</v>
          </cell>
          <cell r="T18">
            <v>15</v>
          </cell>
          <cell r="U18">
            <v>20</v>
          </cell>
          <cell r="V18">
            <v>16</v>
          </cell>
          <cell r="W18">
            <v>34</v>
          </cell>
          <cell r="X18">
            <v>85</v>
          </cell>
          <cell r="Y18" t="str">
            <v>B</v>
          </cell>
          <cell r="Z18">
            <v>14</v>
          </cell>
          <cell r="AA18">
            <v>19</v>
          </cell>
          <cell r="AB18">
            <v>19</v>
          </cell>
          <cell r="AC18">
            <v>43</v>
          </cell>
          <cell r="AD18">
            <v>95</v>
          </cell>
          <cell r="AE18" t="str">
            <v>B</v>
          </cell>
          <cell r="AF18">
            <v>11</v>
          </cell>
          <cell r="AG18">
            <v>16</v>
          </cell>
          <cell r="AH18">
            <v>29</v>
          </cell>
          <cell r="AI18">
            <v>17</v>
          </cell>
          <cell r="AJ18">
            <v>42</v>
          </cell>
          <cell r="AK18">
            <v>104</v>
          </cell>
          <cell r="AL18" t="str">
            <v>B+</v>
          </cell>
          <cell r="AM18">
            <v>17</v>
          </cell>
          <cell r="AN18">
            <v>19</v>
          </cell>
          <cell r="AO18">
            <v>20</v>
          </cell>
          <cell r="AP18">
            <v>45</v>
          </cell>
          <cell r="AQ18">
            <v>101</v>
          </cell>
          <cell r="AR18" t="str">
            <v>B+</v>
          </cell>
          <cell r="AS18">
            <v>17</v>
          </cell>
          <cell r="AT18">
            <v>17</v>
          </cell>
          <cell r="AU18">
            <v>19</v>
          </cell>
          <cell r="AV18">
            <v>37</v>
          </cell>
          <cell r="AW18">
            <v>28</v>
          </cell>
          <cell r="AX18">
            <v>118</v>
          </cell>
          <cell r="AY18" t="str">
            <v>B+</v>
          </cell>
          <cell r="AZ18">
            <v>11</v>
          </cell>
          <cell r="BA18">
            <v>21</v>
          </cell>
          <cell r="BB18">
            <v>14</v>
          </cell>
          <cell r="BC18">
            <v>20</v>
          </cell>
          <cell r="BD18">
            <v>55</v>
          </cell>
          <cell r="BE18" t="str">
            <v>B+</v>
          </cell>
          <cell r="BF18">
            <v>69</v>
          </cell>
          <cell r="BG18" t="str">
            <v>A</v>
          </cell>
          <cell r="BH18">
            <v>19</v>
          </cell>
          <cell r="BI18">
            <v>35</v>
          </cell>
          <cell r="BJ18">
            <v>11</v>
          </cell>
          <cell r="BK18">
            <v>65</v>
          </cell>
          <cell r="BL18" t="str">
            <v>A</v>
          </cell>
          <cell r="BM18">
            <v>11</v>
          </cell>
          <cell r="BN18">
            <v>114</v>
          </cell>
          <cell r="BO18">
            <v>100</v>
          </cell>
          <cell r="BP18">
            <v>85</v>
          </cell>
          <cell r="BQ18">
            <v>95</v>
          </cell>
          <cell r="BR18">
            <v>104</v>
          </cell>
          <cell r="BS18">
            <v>101</v>
          </cell>
          <cell r="BT18">
            <v>118</v>
          </cell>
          <cell r="BU18">
            <v>55</v>
          </cell>
          <cell r="BV18">
            <v>69</v>
          </cell>
          <cell r="BW18">
            <v>841</v>
          </cell>
          <cell r="BX18" t="str">
            <v>B+</v>
          </cell>
          <cell r="BY18" t="str">
            <v>piisi</v>
          </cell>
          <cell r="BZ18">
            <v>52.56</v>
          </cell>
        </row>
        <row r="19">
          <cell r="A19">
            <v>12</v>
          </cell>
          <cell r="B19" t="str">
            <v>piT\li pivinik#miir DihyiiBiie</v>
          </cell>
          <cell r="C19" t="str">
            <v>anyi</v>
          </cell>
          <cell r="D19">
            <v>1177</v>
          </cell>
          <cell r="E19">
            <v>36255</v>
          </cell>
          <cell r="F19">
            <v>227</v>
          </cell>
          <cell r="G19">
            <v>19</v>
          </cell>
          <cell r="H19">
            <v>12</v>
          </cell>
          <cell r="I19">
            <v>20</v>
          </cell>
          <cell r="J19">
            <v>62</v>
          </cell>
          <cell r="K19">
            <v>113</v>
          </cell>
          <cell r="L19" t="str">
            <v>B+</v>
          </cell>
          <cell r="M19">
            <v>12</v>
          </cell>
          <cell r="N19">
            <v>19</v>
          </cell>
          <cell r="O19">
            <v>9</v>
          </cell>
          <cell r="P19">
            <v>20</v>
          </cell>
          <cell r="Q19">
            <v>57</v>
          </cell>
          <cell r="R19">
            <v>105</v>
          </cell>
          <cell r="S19" t="str">
            <v>B+</v>
          </cell>
          <cell r="T19">
            <v>17</v>
          </cell>
          <cell r="U19">
            <v>19</v>
          </cell>
          <cell r="V19">
            <v>19</v>
          </cell>
          <cell r="W19">
            <v>39</v>
          </cell>
          <cell r="X19">
            <v>94</v>
          </cell>
          <cell r="Y19" t="str">
            <v>B</v>
          </cell>
          <cell r="Z19">
            <v>18</v>
          </cell>
          <cell r="AA19">
            <v>17</v>
          </cell>
          <cell r="AB19">
            <v>20</v>
          </cell>
          <cell r="AC19">
            <v>35</v>
          </cell>
          <cell r="AD19">
            <v>90</v>
          </cell>
          <cell r="AE19" t="str">
            <v>B</v>
          </cell>
          <cell r="AF19">
            <v>12</v>
          </cell>
          <cell r="AG19">
            <v>18</v>
          </cell>
          <cell r="AH19">
            <v>23</v>
          </cell>
          <cell r="AI19">
            <v>20</v>
          </cell>
          <cell r="AJ19">
            <v>43</v>
          </cell>
          <cell r="AK19">
            <v>104</v>
          </cell>
          <cell r="AL19" t="str">
            <v>B+</v>
          </cell>
          <cell r="AM19">
            <v>19</v>
          </cell>
          <cell r="AN19">
            <v>18</v>
          </cell>
          <cell r="AO19">
            <v>22</v>
          </cell>
          <cell r="AP19">
            <v>62</v>
          </cell>
          <cell r="AQ19">
            <v>121</v>
          </cell>
          <cell r="AR19" t="str">
            <v>B+</v>
          </cell>
          <cell r="AS19">
            <v>19</v>
          </cell>
          <cell r="AT19">
            <v>18</v>
          </cell>
          <cell r="AU19">
            <v>20</v>
          </cell>
          <cell r="AV19">
            <v>40</v>
          </cell>
          <cell r="AW19">
            <v>24</v>
          </cell>
          <cell r="AX19">
            <v>121</v>
          </cell>
          <cell r="AY19" t="str">
            <v>B+</v>
          </cell>
          <cell r="AZ19">
            <v>12</v>
          </cell>
          <cell r="BA19">
            <v>20</v>
          </cell>
          <cell r="BB19">
            <v>16</v>
          </cell>
          <cell r="BC19">
            <v>19</v>
          </cell>
          <cell r="BD19">
            <v>55</v>
          </cell>
          <cell r="BE19" t="str">
            <v>B+</v>
          </cell>
          <cell r="BF19">
            <v>81</v>
          </cell>
          <cell r="BG19" t="str">
            <v>A+</v>
          </cell>
          <cell r="BH19">
            <v>21</v>
          </cell>
          <cell r="BI19">
            <v>38</v>
          </cell>
          <cell r="BJ19">
            <v>17</v>
          </cell>
          <cell r="BK19">
            <v>76</v>
          </cell>
          <cell r="BL19" t="str">
            <v>A</v>
          </cell>
          <cell r="BM19">
            <v>12</v>
          </cell>
          <cell r="BN19">
            <v>113</v>
          </cell>
          <cell r="BO19">
            <v>105</v>
          </cell>
          <cell r="BP19">
            <v>94</v>
          </cell>
          <cell r="BQ19">
            <v>90</v>
          </cell>
          <cell r="BR19">
            <v>104</v>
          </cell>
          <cell r="BS19">
            <v>121</v>
          </cell>
          <cell r="BT19">
            <v>121</v>
          </cell>
          <cell r="BU19">
            <v>55</v>
          </cell>
          <cell r="BV19">
            <v>81</v>
          </cell>
          <cell r="BW19">
            <v>884</v>
          </cell>
          <cell r="BX19" t="str">
            <v>B+</v>
          </cell>
          <cell r="BY19" t="str">
            <v>piisi</v>
          </cell>
          <cell r="BZ19">
            <v>55.25</v>
          </cell>
        </row>
        <row r="20">
          <cell r="A20">
            <v>13</v>
          </cell>
          <cell r="B20" t="str">
            <v>piT\li sIk\tik#miir jy(SiBiie</v>
          </cell>
          <cell r="C20" t="str">
            <v>anyi</v>
          </cell>
          <cell r="D20">
            <v>1178</v>
          </cell>
          <cell r="E20">
            <v>36111</v>
          </cell>
          <cell r="F20">
            <v>218</v>
          </cell>
          <cell r="G20">
            <v>19</v>
          </cell>
          <cell r="H20">
            <v>12</v>
          </cell>
          <cell r="I20">
            <v>20</v>
          </cell>
          <cell r="J20">
            <v>54</v>
          </cell>
          <cell r="K20">
            <v>105</v>
          </cell>
          <cell r="L20" t="str">
            <v>B+</v>
          </cell>
          <cell r="M20">
            <v>13</v>
          </cell>
          <cell r="N20">
            <v>19</v>
          </cell>
          <cell r="O20">
            <v>13</v>
          </cell>
          <cell r="P20">
            <v>20</v>
          </cell>
          <cell r="Q20">
            <v>44</v>
          </cell>
          <cell r="R20">
            <v>96</v>
          </cell>
          <cell r="S20" t="str">
            <v>B</v>
          </cell>
          <cell r="T20">
            <v>18</v>
          </cell>
          <cell r="U20">
            <v>10</v>
          </cell>
          <cell r="V20">
            <v>20</v>
          </cell>
          <cell r="W20">
            <v>46</v>
          </cell>
          <cell r="X20">
            <v>94</v>
          </cell>
          <cell r="Y20" t="str">
            <v>B</v>
          </cell>
          <cell r="Z20">
            <v>18</v>
          </cell>
          <cell r="AA20">
            <v>5</v>
          </cell>
          <cell r="AB20">
            <v>21</v>
          </cell>
          <cell r="AC20">
            <v>46</v>
          </cell>
          <cell r="AD20">
            <v>90</v>
          </cell>
          <cell r="AE20" t="str">
            <v>B</v>
          </cell>
          <cell r="AF20">
            <v>13</v>
          </cell>
          <cell r="AG20">
            <v>19</v>
          </cell>
          <cell r="AH20">
            <v>7</v>
          </cell>
          <cell r="AI20">
            <v>21</v>
          </cell>
          <cell r="AJ20">
            <v>44</v>
          </cell>
          <cell r="AK20">
            <v>91</v>
          </cell>
          <cell r="AL20" t="str">
            <v>B</v>
          </cell>
          <cell r="AM20">
            <v>21</v>
          </cell>
          <cell r="AN20">
            <v>19</v>
          </cell>
          <cell r="AO20">
            <v>23</v>
          </cell>
          <cell r="AP20">
            <v>55</v>
          </cell>
          <cell r="AQ20">
            <v>118</v>
          </cell>
          <cell r="AR20" t="str">
            <v>B+</v>
          </cell>
          <cell r="AS20">
            <v>20</v>
          </cell>
          <cell r="AT20">
            <v>19</v>
          </cell>
          <cell r="AU20">
            <v>20</v>
          </cell>
          <cell r="AV20">
            <v>40</v>
          </cell>
          <cell r="AW20">
            <v>24</v>
          </cell>
          <cell r="AX20">
            <v>123</v>
          </cell>
          <cell r="AY20" t="str">
            <v>B+</v>
          </cell>
          <cell r="AZ20">
            <v>13</v>
          </cell>
          <cell r="BA20">
            <v>21</v>
          </cell>
          <cell r="BB20">
            <v>17</v>
          </cell>
          <cell r="BC20">
            <v>17</v>
          </cell>
          <cell r="BD20">
            <v>55</v>
          </cell>
          <cell r="BE20" t="str">
            <v>B+</v>
          </cell>
          <cell r="BF20">
            <v>86</v>
          </cell>
          <cell r="BG20" t="str">
            <v>A+</v>
          </cell>
          <cell r="BH20">
            <v>22</v>
          </cell>
          <cell r="BI20">
            <v>38</v>
          </cell>
          <cell r="BJ20">
            <v>15</v>
          </cell>
          <cell r="BK20">
            <v>75</v>
          </cell>
          <cell r="BL20" t="str">
            <v>A</v>
          </cell>
          <cell r="BM20">
            <v>13</v>
          </cell>
          <cell r="BN20">
            <v>105</v>
          </cell>
          <cell r="BO20">
            <v>96</v>
          </cell>
          <cell r="BP20">
            <v>94</v>
          </cell>
          <cell r="BQ20">
            <v>90</v>
          </cell>
          <cell r="BR20">
            <v>91</v>
          </cell>
          <cell r="BS20">
            <v>118</v>
          </cell>
          <cell r="BT20">
            <v>123</v>
          </cell>
          <cell r="BU20">
            <v>55</v>
          </cell>
          <cell r="BV20">
            <v>86</v>
          </cell>
          <cell r="BW20">
            <v>858</v>
          </cell>
          <cell r="BX20" t="str">
            <v>B+</v>
          </cell>
          <cell r="BY20" t="str">
            <v>piisi</v>
          </cell>
          <cell r="BZ20">
            <v>53.63</v>
          </cell>
        </row>
        <row r="21">
          <cell r="A21">
            <v>14</v>
          </cell>
          <cell r="B21" t="str">
            <v>Qik(r kijlibi\ni  pi(piTJ SiokrJ</v>
          </cell>
          <cell r="C21" t="str">
            <v>bixi&amp;</v>
          </cell>
          <cell r="D21">
            <v>936</v>
          </cell>
          <cell r="E21" t="str">
            <v>18/6/1997</v>
          </cell>
          <cell r="F21">
            <v>221</v>
          </cell>
          <cell r="G21">
            <v>13</v>
          </cell>
          <cell r="H21">
            <v>17</v>
          </cell>
          <cell r="I21">
            <v>15</v>
          </cell>
          <cell r="J21">
            <v>51</v>
          </cell>
          <cell r="K21">
            <v>96</v>
          </cell>
          <cell r="L21" t="str">
            <v>B</v>
          </cell>
          <cell r="M21">
            <v>14</v>
          </cell>
          <cell r="N21">
            <v>12</v>
          </cell>
          <cell r="O21">
            <v>17</v>
          </cell>
          <cell r="P21">
            <v>14</v>
          </cell>
          <cell r="Q21">
            <v>45</v>
          </cell>
          <cell r="R21">
            <v>88</v>
          </cell>
          <cell r="S21" t="str">
            <v>B</v>
          </cell>
          <cell r="T21">
            <v>11</v>
          </cell>
          <cell r="U21">
            <v>24</v>
          </cell>
          <cell r="V21">
            <v>15</v>
          </cell>
          <cell r="W21">
            <v>43</v>
          </cell>
          <cell r="X21">
            <v>93</v>
          </cell>
          <cell r="Y21" t="str">
            <v>B</v>
          </cell>
          <cell r="Z21">
            <v>10</v>
          </cell>
          <cell r="AA21">
            <v>18</v>
          </cell>
          <cell r="AB21">
            <v>16</v>
          </cell>
          <cell r="AC21">
            <v>46</v>
          </cell>
          <cell r="AD21">
            <v>90</v>
          </cell>
          <cell r="AE21" t="str">
            <v>B</v>
          </cell>
          <cell r="AF21">
            <v>14</v>
          </cell>
          <cell r="AG21">
            <v>13</v>
          </cell>
          <cell r="AH21">
            <v>20</v>
          </cell>
          <cell r="AI21">
            <v>17</v>
          </cell>
          <cell r="AJ21">
            <v>38</v>
          </cell>
          <cell r="AK21">
            <v>88</v>
          </cell>
          <cell r="AL21" t="str">
            <v>B</v>
          </cell>
          <cell r="AM21">
            <v>14</v>
          </cell>
          <cell r="AN21">
            <v>18</v>
          </cell>
          <cell r="AO21">
            <v>17</v>
          </cell>
          <cell r="AP21">
            <v>45</v>
          </cell>
          <cell r="AQ21">
            <v>94</v>
          </cell>
          <cell r="AR21" t="str">
            <v>B</v>
          </cell>
          <cell r="AS21">
            <v>15</v>
          </cell>
          <cell r="AT21">
            <v>19</v>
          </cell>
          <cell r="AU21">
            <v>17</v>
          </cell>
          <cell r="AV21">
            <v>36</v>
          </cell>
          <cell r="AW21">
            <v>18</v>
          </cell>
          <cell r="AX21">
            <v>105</v>
          </cell>
          <cell r="AY21" t="str">
            <v>B+</v>
          </cell>
          <cell r="AZ21">
            <v>14</v>
          </cell>
          <cell r="BA21">
            <v>23</v>
          </cell>
          <cell r="BB21">
            <v>14</v>
          </cell>
          <cell r="BC21">
            <v>21</v>
          </cell>
          <cell r="BD21">
            <v>58</v>
          </cell>
          <cell r="BE21" t="str">
            <v>B+</v>
          </cell>
          <cell r="BF21">
            <v>59</v>
          </cell>
          <cell r="BG21" t="str">
            <v>B+</v>
          </cell>
          <cell r="BH21">
            <v>18</v>
          </cell>
          <cell r="BI21">
            <v>35</v>
          </cell>
          <cell r="BJ21">
            <v>15</v>
          </cell>
          <cell r="BK21">
            <v>68</v>
          </cell>
          <cell r="BL21" t="str">
            <v>A</v>
          </cell>
          <cell r="BM21">
            <v>14</v>
          </cell>
          <cell r="BN21">
            <v>96</v>
          </cell>
          <cell r="BO21">
            <v>88</v>
          </cell>
          <cell r="BP21">
            <v>93</v>
          </cell>
          <cell r="BQ21">
            <v>90</v>
          </cell>
          <cell r="BR21">
            <v>88</v>
          </cell>
          <cell r="BS21">
            <v>94</v>
          </cell>
          <cell r="BT21">
            <v>105</v>
          </cell>
          <cell r="BU21">
            <v>58</v>
          </cell>
          <cell r="BV21">
            <v>59</v>
          </cell>
          <cell r="BW21">
            <v>771</v>
          </cell>
          <cell r="BX21" t="str">
            <v>B</v>
          </cell>
          <cell r="BY21" t="str">
            <v>piisi</v>
          </cell>
          <cell r="BZ21">
            <v>48.19</v>
          </cell>
        </row>
        <row r="22">
          <cell r="A22">
            <v>15</v>
          </cell>
          <cell r="B22" t="str">
            <v>Biogi&amp; *ni*miMiibi\ni mini#BiiE mi\liiBiiE</v>
          </cell>
          <cell r="C22" t="str">
            <v>aji</v>
          </cell>
          <cell r="D22">
            <v>980</v>
          </cell>
          <cell r="E22" t="str">
            <v>23/1/1998</v>
          </cell>
          <cell r="F22">
            <v>226</v>
          </cell>
          <cell r="G22">
            <v>19</v>
          </cell>
          <cell r="H22">
            <v>31</v>
          </cell>
          <cell r="I22">
            <v>20</v>
          </cell>
          <cell r="J22">
            <v>77</v>
          </cell>
          <cell r="K22">
            <v>147</v>
          </cell>
          <cell r="L22" t="str">
            <v>A</v>
          </cell>
          <cell r="M22">
            <v>15</v>
          </cell>
          <cell r="N22">
            <v>17</v>
          </cell>
          <cell r="O22">
            <v>21</v>
          </cell>
          <cell r="P22">
            <v>19</v>
          </cell>
          <cell r="Q22">
            <v>57</v>
          </cell>
          <cell r="R22">
            <v>114</v>
          </cell>
          <cell r="S22" t="str">
            <v>B+</v>
          </cell>
          <cell r="T22">
            <v>18</v>
          </cell>
          <cell r="U22">
            <v>23</v>
          </cell>
          <cell r="V22">
            <v>20</v>
          </cell>
          <cell r="W22">
            <v>84</v>
          </cell>
          <cell r="X22">
            <v>145</v>
          </cell>
          <cell r="Y22" t="str">
            <v>A</v>
          </cell>
          <cell r="Z22">
            <v>17</v>
          </cell>
          <cell r="AA22">
            <v>21</v>
          </cell>
          <cell r="AB22">
            <v>20</v>
          </cell>
          <cell r="AC22">
            <v>62</v>
          </cell>
          <cell r="AD22">
            <v>120</v>
          </cell>
          <cell r="AE22" t="str">
            <v>B+</v>
          </cell>
          <cell r="AF22">
            <v>15</v>
          </cell>
          <cell r="AG22">
            <v>19</v>
          </cell>
          <cell r="AH22">
            <v>31</v>
          </cell>
          <cell r="AI22">
            <v>21</v>
          </cell>
          <cell r="AJ22">
            <v>53</v>
          </cell>
          <cell r="AK22">
            <v>124</v>
          </cell>
          <cell r="AL22" t="str">
            <v>B+</v>
          </cell>
          <cell r="AM22">
            <v>18</v>
          </cell>
          <cell r="AN22">
            <v>25</v>
          </cell>
          <cell r="AO22">
            <v>21</v>
          </cell>
          <cell r="AP22">
            <v>85</v>
          </cell>
          <cell r="AQ22">
            <v>149</v>
          </cell>
          <cell r="AR22" t="str">
            <v>A</v>
          </cell>
          <cell r="AS22">
            <v>21</v>
          </cell>
          <cell r="AT22">
            <v>27</v>
          </cell>
          <cell r="AU22">
            <v>21</v>
          </cell>
          <cell r="AV22">
            <v>44</v>
          </cell>
          <cell r="AW22">
            <v>44</v>
          </cell>
          <cell r="AX22">
            <v>157</v>
          </cell>
          <cell r="AY22" t="str">
            <v>A</v>
          </cell>
          <cell r="AZ22">
            <v>15</v>
          </cell>
          <cell r="BA22">
            <v>24</v>
          </cell>
          <cell r="BB22">
            <v>19</v>
          </cell>
          <cell r="BC22">
            <v>23</v>
          </cell>
          <cell r="BD22">
            <v>66</v>
          </cell>
          <cell r="BE22" t="str">
            <v>A</v>
          </cell>
          <cell r="BF22">
            <v>86</v>
          </cell>
          <cell r="BG22" t="str">
            <v>A+</v>
          </cell>
          <cell r="BH22">
            <v>22</v>
          </cell>
          <cell r="BI22">
            <v>42</v>
          </cell>
          <cell r="BJ22">
            <v>16</v>
          </cell>
          <cell r="BK22">
            <v>80</v>
          </cell>
          <cell r="BL22" t="str">
            <v>A+</v>
          </cell>
          <cell r="BM22">
            <v>15</v>
          </cell>
          <cell r="BN22">
            <v>147</v>
          </cell>
          <cell r="BO22">
            <v>114</v>
          </cell>
          <cell r="BP22">
            <v>145</v>
          </cell>
          <cell r="BQ22">
            <v>120</v>
          </cell>
          <cell r="BR22">
            <v>124</v>
          </cell>
          <cell r="BS22">
            <v>149</v>
          </cell>
          <cell r="BT22">
            <v>157</v>
          </cell>
          <cell r="BU22">
            <v>66</v>
          </cell>
          <cell r="BV22">
            <v>86</v>
          </cell>
          <cell r="BW22">
            <v>1108</v>
          </cell>
          <cell r="BX22" t="str">
            <v>A</v>
          </cell>
          <cell r="BY22" t="str">
            <v>piisi</v>
          </cell>
          <cell r="BZ22">
            <v>69.25</v>
          </cell>
        </row>
        <row r="23">
          <cell r="A23">
            <v>16</v>
          </cell>
          <cell r="B23" t="str">
            <v>Qik(r piiyili biib_J c_niiJ</v>
          </cell>
          <cell r="C23" t="str">
            <v>bixi&amp;</v>
          </cell>
          <cell r="D23">
            <v>1148</v>
          </cell>
          <cell r="E23" t="str">
            <v>31/3/1998</v>
          </cell>
          <cell r="F23">
            <v>222</v>
          </cell>
          <cell r="G23">
            <v>19</v>
          </cell>
          <cell r="H23">
            <v>30</v>
          </cell>
          <cell r="I23">
            <v>20</v>
          </cell>
          <cell r="J23">
            <v>81</v>
          </cell>
          <cell r="K23">
            <v>150</v>
          </cell>
          <cell r="L23" t="str">
            <v>A</v>
          </cell>
          <cell r="M23">
            <v>16</v>
          </cell>
          <cell r="N23">
            <v>19</v>
          </cell>
          <cell r="O23">
            <v>27</v>
          </cell>
          <cell r="P23">
            <v>20</v>
          </cell>
          <cell r="Q23">
            <v>81</v>
          </cell>
          <cell r="R23">
            <v>147</v>
          </cell>
          <cell r="S23" t="str">
            <v>A</v>
          </cell>
          <cell r="T23">
            <v>19</v>
          </cell>
          <cell r="U23">
            <v>30</v>
          </cell>
          <cell r="V23">
            <v>21</v>
          </cell>
          <cell r="W23">
            <v>88</v>
          </cell>
          <cell r="X23">
            <v>158</v>
          </cell>
          <cell r="Y23" t="str">
            <v>A</v>
          </cell>
          <cell r="Z23">
            <v>19</v>
          </cell>
          <cell r="AA23">
            <v>31</v>
          </cell>
          <cell r="AB23">
            <v>21</v>
          </cell>
          <cell r="AC23">
            <v>69</v>
          </cell>
          <cell r="AD23">
            <v>140</v>
          </cell>
          <cell r="AE23" t="str">
            <v>A</v>
          </cell>
          <cell r="AF23">
            <v>16</v>
          </cell>
          <cell r="AG23">
            <v>19</v>
          </cell>
          <cell r="AH23">
            <v>34</v>
          </cell>
          <cell r="AI23">
            <v>22</v>
          </cell>
          <cell r="AJ23">
            <v>81</v>
          </cell>
          <cell r="AK23">
            <v>156</v>
          </cell>
          <cell r="AL23" t="str">
            <v>A</v>
          </cell>
          <cell r="AM23">
            <v>20</v>
          </cell>
          <cell r="AN23">
            <v>28</v>
          </cell>
          <cell r="AO23">
            <v>22</v>
          </cell>
          <cell r="AP23">
            <v>82</v>
          </cell>
          <cell r="AQ23">
            <v>152</v>
          </cell>
          <cell r="AR23" t="str">
            <v>A</v>
          </cell>
          <cell r="AS23">
            <v>22</v>
          </cell>
          <cell r="AT23">
            <v>37</v>
          </cell>
          <cell r="AU23">
            <v>23</v>
          </cell>
          <cell r="AV23">
            <v>47</v>
          </cell>
          <cell r="AW23">
            <v>36</v>
          </cell>
          <cell r="AX23">
            <v>165</v>
          </cell>
          <cell r="AY23" t="str">
            <v>A+</v>
          </cell>
          <cell r="AZ23">
            <v>16</v>
          </cell>
          <cell r="BA23">
            <v>26</v>
          </cell>
          <cell r="BB23">
            <v>19</v>
          </cell>
          <cell r="BC23">
            <v>35</v>
          </cell>
          <cell r="BD23">
            <v>80</v>
          </cell>
          <cell r="BE23" t="str">
            <v>A+</v>
          </cell>
          <cell r="BF23">
            <v>87</v>
          </cell>
          <cell r="BG23" t="str">
            <v>A+</v>
          </cell>
          <cell r="BH23">
            <v>24</v>
          </cell>
          <cell r="BI23">
            <v>45</v>
          </cell>
          <cell r="BJ23">
            <v>20</v>
          </cell>
          <cell r="BK23">
            <v>89</v>
          </cell>
          <cell r="BL23" t="str">
            <v>A+</v>
          </cell>
          <cell r="BM23">
            <v>16</v>
          </cell>
          <cell r="BN23">
            <v>150</v>
          </cell>
          <cell r="BO23">
            <v>147</v>
          </cell>
          <cell r="BP23">
            <v>158</v>
          </cell>
          <cell r="BQ23">
            <v>140</v>
          </cell>
          <cell r="BR23">
            <v>156</v>
          </cell>
          <cell r="BS23">
            <v>152</v>
          </cell>
          <cell r="BT23">
            <v>165</v>
          </cell>
          <cell r="BU23">
            <v>80</v>
          </cell>
          <cell r="BV23">
            <v>87</v>
          </cell>
          <cell r="BW23">
            <v>1235</v>
          </cell>
          <cell r="BX23" t="str">
            <v>A</v>
          </cell>
          <cell r="BY23" t="str">
            <v>piisi</v>
          </cell>
          <cell r="BZ23">
            <v>77.19</v>
          </cell>
        </row>
        <row r="24">
          <cell r="A24">
            <v>17</v>
          </cell>
          <cell r="B24" t="str">
            <v>p{jipi*ti unni*ti hsim_KiBiie si(miiBiie</v>
          </cell>
          <cell r="C24" t="str">
            <v>bixi&amp;</v>
          </cell>
          <cell r="D24">
            <v>1175</v>
          </cell>
          <cell r="E24" t="str">
            <v>16/8/1998</v>
          </cell>
          <cell r="F24">
            <v>222</v>
          </cell>
          <cell r="G24">
            <v>23</v>
          </cell>
          <cell r="H24">
            <v>43</v>
          </cell>
          <cell r="I24">
            <v>25</v>
          </cell>
          <cell r="J24">
            <v>94</v>
          </cell>
          <cell r="K24">
            <v>185</v>
          </cell>
          <cell r="L24" t="str">
            <v>A+</v>
          </cell>
          <cell r="M24">
            <v>17</v>
          </cell>
          <cell r="N24">
            <v>22</v>
          </cell>
          <cell r="O24">
            <v>45</v>
          </cell>
          <cell r="P24">
            <v>25</v>
          </cell>
          <cell r="Q24">
            <v>90</v>
          </cell>
          <cell r="R24">
            <v>182</v>
          </cell>
          <cell r="S24" t="str">
            <v>A+</v>
          </cell>
          <cell r="T24">
            <v>23</v>
          </cell>
          <cell r="U24">
            <v>40</v>
          </cell>
          <cell r="V24">
            <v>25</v>
          </cell>
          <cell r="W24">
            <v>91</v>
          </cell>
          <cell r="X24">
            <v>179</v>
          </cell>
          <cell r="Y24" t="str">
            <v>A+</v>
          </cell>
          <cell r="Z24">
            <v>24</v>
          </cell>
          <cell r="AA24">
            <v>32</v>
          </cell>
          <cell r="AB24">
            <v>25</v>
          </cell>
          <cell r="AC24">
            <v>80</v>
          </cell>
          <cell r="AD24">
            <v>161</v>
          </cell>
          <cell r="AE24" t="str">
            <v>A+</v>
          </cell>
          <cell r="AF24">
            <v>17</v>
          </cell>
          <cell r="AG24">
            <v>24</v>
          </cell>
          <cell r="AH24">
            <v>46</v>
          </cell>
          <cell r="AI24">
            <v>25</v>
          </cell>
          <cell r="AJ24">
            <v>84</v>
          </cell>
          <cell r="AK24">
            <v>179</v>
          </cell>
          <cell r="AL24" t="str">
            <v>A+</v>
          </cell>
          <cell r="AM24">
            <v>24</v>
          </cell>
          <cell r="AN24">
            <v>45</v>
          </cell>
          <cell r="AO24">
            <v>25</v>
          </cell>
          <cell r="AP24">
            <v>86</v>
          </cell>
          <cell r="AQ24">
            <v>180</v>
          </cell>
          <cell r="AR24" t="str">
            <v>A+</v>
          </cell>
          <cell r="AS24">
            <v>25</v>
          </cell>
          <cell r="AT24">
            <v>46</v>
          </cell>
          <cell r="AU24">
            <v>25</v>
          </cell>
          <cell r="AV24">
            <v>49</v>
          </cell>
          <cell r="AW24">
            <v>45</v>
          </cell>
          <cell r="AX24">
            <v>190</v>
          </cell>
          <cell r="AY24" t="str">
            <v>A+</v>
          </cell>
          <cell r="AZ24">
            <v>17</v>
          </cell>
          <cell r="BA24">
            <v>28</v>
          </cell>
          <cell r="BB24">
            <v>20</v>
          </cell>
          <cell r="BC24">
            <v>40</v>
          </cell>
          <cell r="BD24">
            <v>88</v>
          </cell>
          <cell r="BE24" t="str">
            <v>A+</v>
          </cell>
          <cell r="BF24">
            <v>92</v>
          </cell>
          <cell r="BG24" t="str">
            <v>A+</v>
          </cell>
          <cell r="BH24">
            <v>25</v>
          </cell>
          <cell r="BI24">
            <v>48</v>
          </cell>
          <cell r="BJ24">
            <v>25</v>
          </cell>
          <cell r="BK24">
            <v>98</v>
          </cell>
          <cell r="BL24" t="str">
            <v>A+</v>
          </cell>
          <cell r="BM24">
            <v>17</v>
          </cell>
          <cell r="BN24">
            <v>185</v>
          </cell>
          <cell r="BO24">
            <v>182</v>
          </cell>
          <cell r="BP24">
            <v>179</v>
          </cell>
          <cell r="BQ24">
            <v>161</v>
          </cell>
          <cell r="BR24">
            <v>179</v>
          </cell>
          <cell r="BS24">
            <v>180</v>
          </cell>
          <cell r="BT24">
            <v>190</v>
          </cell>
          <cell r="BU24">
            <v>88</v>
          </cell>
          <cell r="BV24">
            <v>92</v>
          </cell>
          <cell r="BW24">
            <v>1436</v>
          </cell>
          <cell r="BX24" t="str">
            <v>A+</v>
          </cell>
          <cell r="BY24" t="str">
            <v>piisi</v>
          </cell>
          <cell r="BZ24">
            <v>89.75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vinvankar.com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vinvankar.com/" TargetMode="Externa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4"/>
  <sheetViews>
    <sheetView zoomScale="85" zoomScaleNormal="85" zoomScalePageLayoutView="0" workbookViewId="0" topLeftCell="A1">
      <selection activeCell="B6" sqref="B6"/>
    </sheetView>
  </sheetViews>
  <sheetFormatPr defaultColWidth="10.8515625" defaultRowHeight="24" customHeight="1"/>
  <cols>
    <col min="1" max="1" width="3.421875" style="107" customWidth="1"/>
    <col min="2" max="2" width="67.7109375" style="107" customWidth="1"/>
    <col min="3" max="16384" width="10.8515625" style="107" customWidth="1"/>
  </cols>
  <sheetData>
    <row r="1" ht="10.5" customHeight="1"/>
    <row r="2" ht="70.5" customHeight="1">
      <c r="B2" s="107" t="s">
        <v>248</v>
      </c>
    </row>
    <row r="3" ht="66" customHeight="1">
      <c r="B3" s="108" t="s">
        <v>246</v>
      </c>
    </row>
    <row r="4" ht="75" customHeight="1">
      <c r="B4" s="107" t="s">
        <v>249</v>
      </c>
    </row>
  </sheetData>
  <sheetProtection/>
  <hyperlinks>
    <hyperlink ref="B3" r:id="rId1" display="www.pravinvankar.com"/>
  </hyperlinks>
  <printOptions horizontalCentered="1"/>
  <pageMargins left="0.25" right="0.25" top="0.5" bottom="0.25" header="0.25" footer="0.25"/>
  <pageSetup horizontalDpi="600" verticalDpi="600" orientation="landscape" paperSize="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80" zoomScaleNormal="80" zoomScalePageLayoutView="0" workbookViewId="0" topLeftCell="D9">
      <selection activeCell="B4" sqref="B4:J4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28125" style="1" customWidth="1"/>
    <col min="4" max="23" width="6.00390625" style="1" customWidth="1"/>
    <col min="24" max="27" width="4.7109375" style="1" customWidth="1"/>
    <col min="28" max="28" width="1.57421875" style="1" customWidth="1"/>
    <col min="29" max="16384" width="4.28125" style="1" customWidth="1"/>
  </cols>
  <sheetData>
    <row r="1" ht="7.5" customHeight="1"/>
    <row r="2" spans="2:27" s="2" customFormat="1" ht="42.75" customHeight="1">
      <c r="B2" s="130" t="s">
        <v>154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2:27" s="2" customFormat="1" ht="29.25" customHeight="1">
      <c r="B3" s="131" t="s">
        <v>240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</row>
    <row r="4" spans="2:27" s="36" customFormat="1" ht="28.5" customHeight="1">
      <c r="B4" s="132" t="s">
        <v>189</v>
      </c>
      <c r="C4" s="132"/>
      <c r="D4" s="132"/>
      <c r="E4" s="133" t="s">
        <v>438</v>
      </c>
      <c r="F4" s="133"/>
      <c r="G4" s="133"/>
      <c r="H4" s="133"/>
      <c r="I4" s="133"/>
      <c r="J4" s="134" t="s">
        <v>197</v>
      </c>
      <c r="K4" s="134"/>
      <c r="L4" s="134"/>
      <c r="M4" s="134"/>
      <c r="N4" s="134"/>
      <c r="O4" s="134"/>
      <c r="P4" s="133" t="s">
        <v>2</v>
      </c>
      <c r="Q4" s="133"/>
      <c r="R4" s="133"/>
      <c r="S4" s="132" t="s">
        <v>153</v>
      </c>
      <c r="T4" s="132"/>
      <c r="U4" s="132"/>
      <c r="V4" s="132"/>
      <c r="W4" s="132"/>
      <c r="X4" s="132"/>
      <c r="Y4" s="133">
        <v>18</v>
      </c>
      <c r="Z4" s="133"/>
      <c r="AA4" s="133"/>
    </row>
    <row r="5" spans="2:27" ht="51" customHeight="1">
      <c r="B5" s="122" t="s">
        <v>0</v>
      </c>
      <c r="C5" s="122" t="s">
        <v>3</v>
      </c>
      <c r="D5" s="123" t="s">
        <v>4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4" t="s">
        <v>6</v>
      </c>
      <c r="Y5" s="124"/>
      <c r="Z5" s="124"/>
      <c r="AA5" s="124"/>
    </row>
    <row r="6" spans="2:27" ht="364.5" customHeight="1">
      <c r="B6" s="122"/>
      <c r="C6" s="122"/>
      <c r="D6" s="214" t="s">
        <v>333</v>
      </c>
      <c r="E6" s="214" t="s">
        <v>334</v>
      </c>
      <c r="F6" s="214" t="s">
        <v>335</v>
      </c>
      <c r="G6" s="214" t="s">
        <v>336</v>
      </c>
      <c r="H6" s="214" t="s">
        <v>337</v>
      </c>
      <c r="I6" s="214" t="s">
        <v>338</v>
      </c>
      <c r="J6" s="214" t="s">
        <v>339</v>
      </c>
      <c r="K6" s="214" t="s">
        <v>340</v>
      </c>
      <c r="L6" s="214" t="s">
        <v>341</v>
      </c>
      <c r="M6" s="214" t="s">
        <v>342</v>
      </c>
      <c r="N6" s="214" t="s">
        <v>343</v>
      </c>
      <c r="O6" s="214" t="s">
        <v>344</v>
      </c>
      <c r="P6" s="214" t="s">
        <v>345</v>
      </c>
      <c r="Q6" s="214" t="s">
        <v>346</v>
      </c>
      <c r="R6" s="214" t="s">
        <v>347</v>
      </c>
      <c r="S6" s="214" t="s">
        <v>348</v>
      </c>
      <c r="T6" s="214" t="s">
        <v>349</v>
      </c>
      <c r="U6" s="214" t="s">
        <v>350</v>
      </c>
      <c r="V6" s="102"/>
      <c r="W6" s="102"/>
      <c r="X6" s="98" t="s">
        <v>51</v>
      </c>
      <c r="Y6" s="98" t="s">
        <v>76</v>
      </c>
      <c r="Z6" s="98" t="s">
        <v>52</v>
      </c>
      <c r="AA6" s="97" t="s">
        <v>237</v>
      </c>
    </row>
    <row r="7" spans="1:27" ht="21.75" customHeight="1">
      <c r="A7" s="7"/>
      <c r="B7" s="94">
        <f>'STD-8'!D2</f>
        <v>1</v>
      </c>
      <c r="C7" s="43" t="str">
        <f>'STD-8'!E2</f>
        <v>ci)hiNi wivili*sIh Birtik#miir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 t="s">
        <v>51</v>
      </c>
      <c r="O7" s="99" t="s">
        <v>51</v>
      </c>
      <c r="P7" s="99" t="s">
        <v>51</v>
      </c>
      <c r="Q7" s="99" t="s">
        <v>51</v>
      </c>
      <c r="R7" s="99" t="s">
        <v>51</v>
      </c>
      <c r="S7" s="99" t="s">
        <v>51</v>
      </c>
      <c r="T7" s="99" t="s">
        <v>51</v>
      </c>
      <c r="U7" s="99" t="s">
        <v>51</v>
      </c>
      <c r="V7" s="99"/>
      <c r="W7" s="99"/>
      <c r="X7" s="100">
        <f aca="true" t="shared" si="0" ref="X7:X20">COUNTIF(D7:W7,"p")</f>
        <v>18</v>
      </c>
      <c r="Y7" s="100">
        <f aca="true" t="shared" si="1" ref="Y7:Y20">COUNTIF(D7:W7,"]")</f>
        <v>0</v>
      </c>
      <c r="Z7" s="100">
        <f aca="true" t="shared" si="2" ref="Z7:Z20">COUNTIF(D7:W7,"Ï")</f>
        <v>0</v>
      </c>
      <c r="AA7" s="100">
        <f>ROUND(X7*40/18,0)</f>
        <v>40</v>
      </c>
    </row>
    <row r="8" spans="1:27" ht="21.75" customHeight="1">
      <c r="A8" s="7"/>
      <c r="B8" s="94">
        <f>'STD-8'!D3</f>
        <v>2</v>
      </c>
      <c r="C8" s="43" t="str">
        <f>'STD-8'!E3</f>
        <v>Qik(r sii*hli jsivItiJ</v>
      </c>
      <c r="D8" s="99" t="s">
        <v>51</v>
      </c>
      <c r="E8" s="99" t="s">
        <v>51</v>
      </c>
      <c r="F8" s="99" t="s">
        <v>51</v>
      </c>
      <c r="G8" s="99" t="s">
        <v>76</v>
      </c>
      <c r="H8" s="99" t="s">
        <v>51</v>
      </c>
      <c r="I8" s="99" t="s">
        <v>51</v>
      </c>
      <c r="J8" s="99" t="s">
        <v>76</v>
      </c>
      <c r="K8" s="99" t="s">
        <v>51</v>
      </c>
      <c r="L8" s="99" t="s">
        <v>76</v>
      </c>
      <c r="M8" s="99" t="s">
        <v>51</v>
      </c>
      <c r="N8" s="99" t="s">
        <v>51</v>
      </c>
      <c r="O8" s="99" t="s">
        <v>76</v>
      </c>
      <c r="P8" s="99" t="s">
        <v>51</v>
      </c>
      <c r="Q8" s="99" t="s">
        <v>51</v>
      </c>
      <c r="R8" s="99" t="s">
        <v>76</v>
      </c>
      <c r="S8" s="99" t="s">
        <v>51</v>
      </c>
      <c r="T8" s="99" t="s">
        <v>51</v>
      </c>
      <c r="U8" s="99" t="s">
        <v>51</v>
      </c>
      <c r="V8" s="99"/>
      <c r="W8" s="99"/>
      <c r="X8" s="100">
        <f t="shared" si="0"/>
        <v>13</v>
      </c>
      <c r="Y8" s="100">
        <f t="shared" si="1"/>
        <v>5</v>
      </c>
      <c r="Z8" s="100">
        <f t="shared" si="2"/>
        <v>0</v>
      </c>
      <c r="AA8" s="100">
        <f aca="true" t="shared" si="3" ref="AA8:AA22">ROUND(X8*40/18,0)</f>
        <v>29</v>
      </c>
    </row>
    <row r="9" spans="1:27" ht="21.75" customHeight="1">
      <c r="A9" s="7"/>
      <c r="B9" s="94">
        <f>'STD-8'!D4</f>
        <v>3</v>
      </c>
      <c r="C9" s="43" t="str">
        <f>'STD-8'!E4</f>
        <v>d\siie sIjyik#miir aIbiiBiie</v>
      </c>
      <c r="D9" s="99" t="s">
        <v>51</v>
      </c>
      <c r="E9" s="99" t="s">
        <v>51</v>
      </c>
      <c r="F9" s="99" t="s">
        <v>51</v>
      </c>
      <c r="G9" s="99" t="s">
        <v>51</v>
      </c>
      <c r="H9" s="99" t="s">
        <v>51</v>
      </c>
      <c r="I9" s="99" t="s">
        <v>51</v>
      </c>
      <c r="J9" s="99" t="s">
        <v>51</v>
      </c>
      <c r="K9" s="99" t="s">
        <v>51</v>
      </c>
      <c r="L9" s="99" t="s">
        <v>51</v>
      </c>
      <c r="M9" s="99" t="s">
        <v>51</v>
      </c>
      <c r="N9" s="99" t="s">
        <v>76</v>
      </c>
      <c r="O9" s="99" t="s">
        <v>51</v>
      </c>
      <c r="P9" s="99" t="s">
        <v>51</v>
      </c>
      <c r="Q9" s="99" t="s">
        <v>51</v>
      </c>
      <c r="R9" s="99" t="s">
        <v>76</v>
      </c>
      <c r="S9" s="99" t="s">
        <v>76</v>
      </c>
      <c r="T9" s="99" t="s">
        <v>76</v>
      </c>
      <c r="U9" s="99" t="s">
        <v>76</v>
      </c>
      <c r="V9" s="99"/>
      <c r="W9" s="99"/>
      <c r="X9" s="100">
        <f t="shared" si="0"/>
        <v>13</v>
      </c>
      <c r="Y9" s="100">
        <f t="shared" si="1"/>
        <v>5</v>
      </c>
      <c r="Z9" s="100">
        <f t="shared" si="2"/>
        <v>0</v>
      </c>
      <c r="AA9" s="100">
        <f t="shared" si="3"/>
        <v>29</v>
      </c>
    </row>
    <row r="10" spans="1:27" ht="21.75" customHeight="1">
      <c r="A10" s="7"/>
      <c r="B10" s="94">
        <f>'STD-8'!D5</f>
        <v>4</v>
      </c>
      <c r="C10" s="43" t="str">
        <f>'STD-8'!E5</f>
        <v>riviL mih\Si rm(SiBiie</v>
      </c>
      <c r="D10" s="99" t="s">
        <v>51</v>
      </c>
      <c r="E10" s="99" t="s">
        <v>51</v>
      </c>
      <c r="F10" s="99" t="s">
        <v>51</v>
      </c>
      <c r="G10" s="99" t="s">
        <v>76</v>
      </c>
      <c r="H10" s="99" t="s">
        <v>51</v>
      </c>
      <c r="I10" s="99" t="s">
        <v>51</v>
      </c>
      <c r="J10" s="99" t="s">
        <v>51</v>
      </c>
      <c r="K10" s="99" t="s">
        <v>51</v>
      </c>
      <c r="L10" s="99" t="s">
        <v>51</v>
      </c>
      <c r="M10" s="99" t="s">
        <v>51</v>
      </c>
      <c r="N10" s="99" t="s">
        <v>51</v>
      </c>
      <c r="O10" s="99" t="s">
        <v>51</v>
      </c>
      <c r="P10" s="99" t="s">
        <v>76</v>
      </c>
      <c r="Q10" s="99" t="s">
        <v>51</v>
      </c>
      <c r="R10" s="99" t="s">
        <v>51</v>
      </c>
      <c r="S10" s="99" t="s">
        <v>51</v>
      </c>
      <c r="T10" s="99" t="s">
        <v>51</v>
      </c>
      <c r="U10" s="99" t="s">
        <v>51</v>
      </c>
      <c r="V10" s="99"/>
      <c r="W10" s="99"/>
      <c r="X10" s="100">
        <f t="shared" si="0"/>
        <v>16</v>
      </c>
      <c r="Y10" s="100">
        <f t="shared" si="1"/>
        <v>2</v>
      </c>
      <c r="Z10" s="100">
        <f t="shared" si="2"/>
        <v>0</v>
      </c>
      <c r="AA10" s="100">
        <f t="shared" si="3"/>
        <v>36</v>
      </c>
    </row>
    <row r="11" spans="1:27" ht="21.75" customHeight="1">
      <c r="A11" s="7"/>
      <c r="B11" s="94">
        <f>'STD-8'!D6</f>
        <v>5</v>
      </c>
      <c r="C11" s="43" t="str">
        <f>'STD-8'!E6</f>
        <v>piT\li piiWi^k#miir g_NivItiBiie</v>
      </c>
      <c r="D11" s="99" t="s">
        <v>51</v>
      </c>
      <c r="E11" s="99" t="s">
        <v>51</v>
      </c>
      <c r="F11" s="99" t="s">
        <v>51</v>
      </c>
      <c r="G11" s="99" t="s">
        <v>51</v>
      </c>
      <c r="H11" s="99" t="s">
        <v>76</v>
      </c>
      <c r="I11" s="99" t="s">
        <v>51</v>
      </c>
      <c r="J11" s="99" t="s">
        <v>51</v>
      </c>
      <c r="K11" s="99" t="s">
        <v>51</v>
      </c>
      <c r="L11" s="99" t="s">
        <v>51</v>
      </c>
      <c r="M11" s="99" t="s">
        <v>51</v>
      </c>
      <c r="N11" s="99" t="s">
        <v>51</v>
      </c>
      <c r="O11" s="99" t="s">
        <v>76</v>
      </c>
      <c r="P11" s="99" t="s">
        <v>51</v>
      </c>
      <c r="Q11" s="99" t="s">
        <v>51</v>
      </c>
      <c r="R11" s="99" t="s">
        <v>51</v>
      </c>
      <c r="S11" s="99" t="s">
        <v>51</v>
      </c>
      <c r="T11" s="99" t="s">
        <v>51</v>
      </c>
      <c r="U11" s="99" t="s">
        <v>51</v>
      </c>
      <c r="V11" s="99"/>
      <c r="W11" s="99"/>
      <c r="X11" s="100">
        <f t="shared" si="0"/>
        <v>16</v>
      </c>
      <c r="Y11" s="100">
        <f t="shared" si="1"/>
        <v>2</v>
      </c>
      <c r="Z11" s="100">
        <f t="shared" si="2"/>
        <v>0</v>
      </c>
      <c r="AA11" s="100">
        <f t="shared" si="3"/>
        <v>36</v>
      </c>
    </row>
    <row r="12" spans="1:27" ht="21.75" customHeight="1">
      <c r="A12" s="7"/>
      <c r="B12" s="94">
        <f>'STD-8'!D7</f>
        <v>6</v>
      </c>
      <c r="C12" s="43" t="str">
        <f>'STD-8'!E7</f>
        <v>si(lIk&amp; dSirWiJ tilisIgiJ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51</v>
      </c>
      <c r="I12" s="99" t="s">
        <v>51</v>
      </c>
      <c r="J12" s="99" t="s">
        <v>51</v>
      </c>
      <c r="K12" s="99" t="s">
        <v>51</v>
      </c>
      <c r="L12" s="99" t="s">
        <v>51</v>
      </c>
      <c r="M12" s="99" t="s">
        <v>51</v>
      </c>
      <c r="N12" s="99" t="s">
        <v>51</v>
      </c>
      <c r="O12" s="99" t="s">
        <v>51</v>
      </c>
      <c r="P12" s="99" t="s">
        <v>51</v>
      </c>
      <c r="Q12" s="99" t="s">
        <v>51</v>
      </c>
      <c r="R12" s="99" t="s">
        <v>51</v>
      </c>
      <c r="S12" s="99" t="s">
        <v>51</v>
      </c>
      <c r="T12" s="99" t="s">
        <v>51</v>
      </c>
      <c r="U12" s="99" t="s">
        <v>51</v>
      </c>
      <c r="V12" s="99"/>
      <c r="W12" s="99"/>
      <c r="X12" s="100">
        <f t="shared" si="0"/>
        <v>18</v>
      </c>
      <c r="Y12" s="100">
        <f t="shared" si="1"/>
        <v>0</v>
      </c>
      <c r="Z12" s="100">
        <f t="shared" si="2"/>
        <v>0</v>
      </c>
      <c r="AA12" s="100">
        <f t="shared" si="3"/>
        <v>40</v>
      </c>
    </row>
    <row r="13" spans="1:27" ht="21.75" customHeight="1">
      <c r="A13" s="7"/>
      <c r="B13" s="94">
        <f>'STD-8'!D8</f>
        <v>7</v>
      </c>
      <c r="C13" s="43" t="str">
        <f>'STD-8'!E8</f>
        <v>zilii aj#^ni*soih *vik`mi*soih</v>
      </c>
      <c r="D13" s="99" t="s">
        <v>51</v>
      </c>
      <c r="E13" s="99" t="s">
        <v>51</v>
      </c>
      <c r="F13" s="99" t="s">
        <v>76</v>
      </c>
      <c r="G13" s="99" t="s">
        <v>51</v>
      </c>
      <c r="H13" s="99" t="s">
        <v>51</v>
      </c>
      <c r="I13" s="99" t="s">
        <v>51</v>
      </c>
      <c r="J13" s="99" t="s">
        <v>51</v>
      </c>
      <c r="K13" s="99" t="s">
        <v>51</v>
      </c>
      <c r="L13" s="99" t="s">
        <v>76</v>
      </c>
      <c r="M13" s="99" t="s">
        <v>51</v>
      </c>
      <c r="N13" s="99" t="s">
        <v>52</v>
      </c>
      <c r="O13" s="99" t="s">
        <v>51</v>
      </c>
      <c r="P13" s="99" t="s">
        <v>51</v>
      </c>
      <c r="Q13" s="99" t="s">
        <v>76</v>
      </c>
      <c r="R13" s="99" t="s">
        <v>51</v>
      </c>
      <c r="S13" s="99" t="s">
        <v>51</v>
      </c>
      <c r="T13" s="99" t="s">
        <v>51</v>
      </c>
      <c r="U13" s="99" t="s">
        <v>51</v>
      </c>
      <c r="V13" s="99"/>
      <c r="W13" s="99"/>
      <c r="X13" s="100">
        <f t="shared" si="0"/>
        <v>14</v>
      </c>
      <c r="Y13" s="100">
        <f t="shared" si="1"/>
        <v>3</v>
      </c>
      <c r="Z13" s="100">
        <f t="shared" si="2"/>
        <v>1</v>
      </c>
      <c r="AA13" s="100">
        <f t="shared" si="3"/>
        <v>31</v>
      </c>
    </row>
    <row r="14" spans="1:27" ht="21.75" customHeight="1">
      <c r="A14" s="7"/>
      <c r="B14" s="94">
        <f>'STD-8'!D9</f>
        <v>8</v>
      </c>
      <c r="C14" s="43" t="str">
        <f>'STD-8'!E9</f>
        <v>Qik(r *Silpiib(ni s(owiiJ</v>
      </c>
      <c r="D14" s="99" t="s">
        <v>76</v>
      </c>
      <c r="E14" s="99" t="s">
        <v>51</v>
      </c>
      <c r="F14" s="99" t="s">
        <v>51</v>
      </c>
      <c r="G14" s="99" t="s">
        <v>51</v>
      </c>
      <c r="H14" s="99" t="s">
        <v>51</v>
      </c>
      <c r="I14" s="99" t="s">
        <v>51</v>
      </c>
      <c r="J14" s="99" t="s">
        <v>51</v>
      </c>
      <c r="K14" s="99" t="s">
        <v>51</v>
      </c>
      <c r="L14" s="99" t="s">
        <v>76</v>
      </c>
      <c r="M14" s="99" t="s">
        <v>51</v>
      </c>
      <c r="N14" s="99" t="s">
        <v>51</v>
      </c>
      <c r="O14" s="99" t="s">
        <v>51</v>
      </c>
      <c r="P14" s="99" t="s">
        <v>51</v>
      </c>
      <c r="Q14" s="99" t="s">
        <v>51</v>
      </c>
      <c r="R14" s="99" t="s">
        <v>76</v>
      </c>
      <c r="S14" s="99" t="s">
        <v>51</v>
      </c>
      <c r="T14" s="99" t="s">
        <v>51</v>
      </c>
      <c r="U14" s="99" t="s">
        <v>51</v>
      </c>
      <c r="V14" s="99"/>
      <c r="W14" s="99"/>
      <c r="X14" s="100">
        <f t="shared" si="0"/>
        <v>15</v>
      </c>
      <c r="Y14" s="100">
        <f t="shared" si="1"/>
        <v>3</v>
      </c>
      <c r="Z14" s="100">
        <f t="shared" si="2"/>
        <v>0</v>
      </c>
      <c r="AA14" s="100">
        <f t="shared" si="3"/>
        <v>33</v>
      </c>
    </row>
    <row r="15" spans="1:27" ht="21.75" customHeight="1">
      <c r="A15" s="7"/>
      <c r="B15" s="94">
        <f>'STD-8'!D10</f>
        <v>9</v>
      </c>
      <c r="C15" s="43" t="str">
        <f>'STD-8'!E10</f>
        <v>Qik(r jigiV*tib(ni BiliiJ</v>
      </c>
      <c r="D15" s="99" t="s">
        <v>76</v>
      </c>
      <c r="E15" s="99" t="s">
        <v>76</v>
      </c>
      <c r="F15" s="99" t="s">
        <v>76</v>
      </c>
      <c r="G15" s="99" t="s">
        <v>51</v>
      </c>
      <c r="H15" s="99" t="s">
        <v>51</v>
      </c>
      <c r="I15" s="99" t="s">
        <v>51</v>
      </c>
      <c r="J15" s="99" t="s">
        <v>76</v>
      </c>
      <c r="K15" s="99" t="s">
        <v>51</v>
      </c>
      <c r="L15" s="99" t="s">
        <v>51</v>
      </c>
      <c r="M15" s="99" t="s">
        <v>51</v>
      </c>
      <c r="N15" s="99" t="s">
        <v>51</v>
      </c>
      <c r="O15" s="99" t="s">
        <v>51</v>
      </c>
      <c r="P15" s="99" t="s">
        <v>51</v>
      </c>
      <c r="Q15" s="99" t="s">
        <v>51</v>
      </c>
      <c r="R15" s="99" t="s">
        <v>51</v>
      </c>
      <c r="S15" s="99" t="s">
        <v>52</v>
      </c>
      <c r="T15" s="99" t="s">
        <v>52</v>
      </c>
      <c r="U15" s="99" t="s">
        <v>52</v>
      </c>
      <c r="V15" s="99"/>
      <c r="W15" s="99"/>
      <c r="X15" s="100">
        <f t="shared" si="0"/>
        <v>11</v>
      </c>
      <c r="Y15" s="100">
        <f t="shared" si="1"/>
        <v>4</v>
      </c>
      <c r="Z15" s="100">
        <f t="shared" si="2"/>
        <v>3</v>
      </c>
      <c r="AA15" s="100">
        <f t="shared" si="3"/>
        <v>24</v>
      </c>
    </row>
    <row r="16" spans="1:27" ht="21.75" customHeight="1">
      <c r="A16" s="7"/>
      <c r="B16" s="94">
        <f>'STD-8'!D11</f>
        <v>10</v>
      </c>
      <c r="C16" s="43" t="str">
        <f>'STD-8'!E11</f>
        <v>Qik(r r&amp;ok#b(ni m_k\Sik#miir</v>
      </c>
      <c r="D16" s="99" t="s">
        <v>51</v>
      </c>
      <c r="E16" s="99" t="s">
        <v>51</v>
      </c>
      <c r="F16" s="99" t="s">
        <v>76</v>
      </c>
      <c r="G16" s="99" t="s">
        <v>51</v>
      </c>
      <c r="H16" s="99" t="s">
        <v>76</v>
      </c>
      <c r="I16" s="99" t="s">
        <v>51</v>
      </c>
      <c r="J16" s="99" t="s">
        <v>76</v>
      </c>
      <c r="K16" s="99" t="s">
        <v>51</v>
      </c>
      <c r="L16" s="99" t="s">
        <v>51</v>
      </c>
      <c r="M16" s="99" t="s">
        <v>51</v>
      </c>
      <c r="N16" s="99" t="s">
        <v>51</v>
      </c>
      <c r="O16" s="99" t="s">
        <v>51</v>
      </c>
      <c r="P16" s="99" t="s">
        <v>51</v>
      </c>
      <c r="Q16" s="99" t="s">
        <v>51</v>
      </c>
      <c r="R16" s="99" t="s">
        <v>51</v>
      </c>
      <c r="S16" s="99" t="s">
        <v>76</v>
      </c>
      <c r="T16" s="99" t="s">
        <v>76</v>
      </c>
      <c r="U16" s="99" t="s">
        <v>76</v>
      </c>
      <c r="V16" s="99"/>
      <c r="W16" s="99"/>
      <c r="X16" s="100">
        <f t="shared" si="0"/>
        <v>12</v>
      </c>
      <c r="Y16" s="100">
        <f t="shared" si="1"/>
        <v>6</v>
      </c>
      <c r="Z16" s="100">
        <f t="shared" si="2"/>
        <v>0</v>
      </c>
      <c r="AA16" s="100">
        <f t="shared" si="3"/>
        <v>27</v>
      </c>
    </row>
    <row r="17" spans="1:27" ht="21.75" customHeight="1">
      <c r="A17" s="7"/>
      <c r="B17" s="94">
        <f>'STD-8'!D12</f>
        <v>11</v>
      </c>
      <c r="C17" s="43" t="str">
        <f>'STD-8'!E12</f>
        <v>p{jipi*ti p|nimi *vini(dBiie </v>
      </c>
      <c r="D17" s="99" t="s">
        <v>51</v>
      </c>
      <c r="E17" s="99" t="s">
        <v>51</v>
      </c>
      <c r="F17" s="99" t="s">
        <v>76</v>
      </c>
      <c r="G17" s="99" t="s">
        <v>52</v>
      </c>
      <c r="H17" s="99" t="s">
        <v>51</v>
      </c>
      <c r="I17" s="99" t="s">
        <v>76</v>
      </c>
      <c r="J17" s="99" t="s">
        <v>76</v>
      </c>
      <c r="K17" s="99" t="s">
        <v>76</v>
      </c>
      <c r="L17" s="99" t="s">
        <v>51</v>
      </c>
      <c r="M17" s="99" t="s">
        <v>51</v>
      </c>
      <c r="N17" s="99" t="s">
        <v>51</v>
      </c>
      <c r="O17" s="99" t="s">
        <v>51</v>
      </c>
      <c r="P17" s="99" t="s">
        <v>51</v>
      </c>
      <c r="Q17" s="99" t="s">
        <v>51</v>
      </c>
      <c r="R17" s="99" t="s">
        <v>76</v>
      </c>
      <c r="S17" s="99" t="s">
        <v>76</v>
      </c>
      <c r="T17" s="99" t="s">
        <v>76</v>
      </c>
      <c r="U17" s="99" t="s">
        <v>76</v>
      </c>
      <c r="V17" s="99"/>
      <c r="W17" s="99"/>
      <c r="X17" s="100">
        <f t="shared" si="0"/>
        <v>9</v>
      </c>
      <c r="Y17" s="100">
        <f t="shared" si="1"/>
        <v>8</v>
      </c>
      <c r="Z17" s="100">
        <f t="shared" si="2"/>
        <v>1</v>
      </c>
      <c r="AA17" s="100">
        <f t="shared" si="3"/>
        <v>20</v>
      </c>
    </row>
    <row r="18" spans="1:27" ht="21.75" customHeight="1">
      <c r="A18" s="7"/>
      <c r="B18" s="94">
        <f>'STD-8'!D13</f>
        <v>12</v>
      </c>
      <c r="C18" s="43" t="str">
        <f>'STD-8'!E13</f>
        <v>riviL p|nimib(ni rm(SiBiie</v>
      </c>
      <c r="D18" s="99" t="s">
        <v>51</v>
      </c>
      <c r="E18" s="99" t="s">
        <v>76</v>
      </c>
      <c r="F18" s="99" t="s">
        <v>51</v>
      </c>
      <c r="G18" s="99" t="s">
        <v>76</v>
      </c>
      <c r="H18" s="99" t="s">
        <v>51</v>
      </c>
      <c r="I18" s="99" t="s">
        <v>51</v>
      </c>
      <c r="J18" s="99" t="s">
        <v>51</v>
      </c>
      <c r="K18" s="99" t="s">
        <v>51</v>
      </c>
      <c r="L18" s="99" t="s">
        <v>51</v>
      </c>
      <c r="M18" s="99" t="s">
        <v>51</v>
      </c>
      <c r="N18" s="99" t="s">
        <v>51</v>
      </c>
      <c r="O18" s="99" t="s">
        <v>52</v>
      </c>
      <c r="P18" s="99" t="s">
        <v>51</v>
      </c>
      <c r="Q18" s="99" t="s">
        <v>51</v>
      </c>
      <c r="R18" s="99" t="s">
        <v>52</v>
      </c>
      <c r="S18" s="99" t="s">
        <v>51</v>
      </c>
      <c r="T18" s="99" t="s">
        <v>51</v>
      </c>
      <c r="U18" s="99" t="s">
        <v>51</v>
      </c>
      <c r="V18" s="99"/>
      <c r="W18" s="99"/>
      <c r="X18" s="100">
        <f t="shared" si="0"/>
        <v>14</v>
      </c>
      <c r="Y18" s="100">
        <f t="shared" si="1"/>
        <v>2</v>
      </c>
      <c r="Z18" s="100">
        <f t="shared" si="2"/>
        <v>2</v>
      </c>
      <c r="AA18" s="100">
        <f t="shared" si="3"/>
        <v>31</v>
      </c>
    </row>
    <row r="19" spans="1:27" ht="21.75" customHeight="1">
      <c r="A19" s="7"/>
      <c r="B19" s="94">
        <f>'STD-8'!D14</f>
        <v>13</v>
      </c>
      <c r="C19" s="43" t="str">
        <f>'STD-8'!E14</f>
        <v>piT\li *vi*wib(ni kmil(Sik#miir</v>
      </c>
      <c r="D19" s="99" t="s">
        <v>52</v>
      </c>
      <c r="E19" s="99" t="s">
        <v>51</v>
      </c>
      <c r="F19" s="99" t="s">
        <v>76</v>
      </c>
      <c r="G19" s="99" t="s">
        <v>76</v>
      </c>
      <c r="H19" s="99" t="s">
        <v>76</v>
      </c>
      <c r="I19" s="99" t="s">
        <v>51</v>
      </c>
      <c r="J19" s="99" t="s">
        <v>51</v>
      </c>
      <c r="K19" s="99" t="s">
        <v>76</v>
      </c>
      <c r="L19" s="99" t="s">
        <v>51</v>
      </c>
      <c r="M19" s="99" t="s">
        <v>51</v>
      </c>
      <c r="N19" s="99" t="s">
        <v>51</v>
      </c>
      <c r="O19" s="99" t="s">
        <v>51</v>
      </c>
      <c r="P19" s="99" t="s">
        <v>51</v>
      </c>
      <c r="Q19" s="99" t="s">
        <v>52</v>
      </c>
      <c r="R19" s="99" t="s">
        <v>51</v>
      </c>
      <c r="S19" s="99" t="s">
        <v>51</v>
      </c>
      <c r="T19" s="99" t="s">
        <v>51</v>
      </c>
      <c r="U19" s="99" t="s">
        <v>51</v>
      </c>
      <c r="V19" s="99"/>
      <c r="W19" s="99"/>
      <c r="X19" s="100">
        <f t="shared" si="0"/>
        <v>12</v>
      </c>
      <c r="Y19" s="100">
        <f t="shared" si="1"/>
        <v>4</v>
      </c>
      <c r="Z19" s="100">
        <f t="shared" si="2"/>
        <v>2</v>
      </c>
      <c r="AA19" s="100">
        <f t="shared" si="3"/>
        <v>27</v>
      </c>
    </row>
    <row r="20" spans="1:27" ht="21.75" customHeight="1">
      <c r="A20" s="7"/>
      <c r="B20" s="94">
        <f>'STD-8'!D15</f>
        <v>14</v>
      </c>
      <c r="C20" s="43" t="str">
        <f>'STD-8'!E15</f>
        <v>piT\li a*pi^tiib(ni *dli&amp;piBiie</v>
      </c>
      <c r="D20" s="99" t="s">
        <v>51</v>
      </c>
      <c r="E20" s="99" t="s">
        <v>51</v>
      </c>
      <c r="F20" s="99" t="s">
        <v>51</v>
      </c>
      <c r="G20" s="99" t="s">
        <v>51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51</v>
      </c>
      <c r="M20" s="99" t="s">
        <v>51</v>
      </c>
      <c r="N20" s="99" t="s">
        <v>51</v>
      </c>
      <c r="O20" s="99" t="s">
        <v>51</v>
      </c>
      <c r="P20" s="99" t="s">
        <v>51</v>
      </c>
      <c r="Q20" s="99" t="s">
        <v>51</v>
      </c>
      <c r="R20" s="99" t="s">
        <v>51</v>
      </c>
      <c r="S20" s="99" t="s">
        <v>51</v>
      </c>
      <c r="T20" s="99" t="s">
        <v>51</v>
      </c>
      <c r="U20" s="99" t="s">
        <v>51</v>
      </c>
      <c r="V20" s="99"/>
      <c r="W20" s="99"/>
      <c r="X20" s="100">
        <f t="shared" si="0"/>
        <v>18</v>
      </c>
      <c r="Y20" s="100">
        <f t="shared" si="1"/>
        <v>0</v>
      </c>
      <c r="Z20" s="100">
        <f t="shared" si="2"/>
        <v>0</v>
      </c>
      <c r="AA20" s="100">
        <f t="shared" si="3"/>
        <v>40</v>
      </c>
    </row>
    <row r="21" spans="1:27" ht="21.75" customHeight="1">
      <c r="A21" s="7"/>
      <c r="B21" s="94">
        <f>'STD-8'!D16</f>
        <v>15</v>
      </c>
      <c r="C21" s="43" t="str">
        <f>'STD-8'!E16</f>
        <v>piT\li JZii m_k\SiBiie</v>
      </c>
      <c r="D21" s="99" t="s">
        <v>51</v>
      </c>
      <c r="E21" s="99" t="s">
        <v>51</v>
      </c>
      <c r="F21" s="99" t="s">
        <v>51</v>
      </c>
      <c r="G21" s="99" t="s">
        <v>51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 t="s">
        <v>51</v>
      </c>
      <c r="O21" s="99" t="s">
        <v>51</v>
      </c>
      <c r="P21" s="99" t="s">
        <v>51</v>
      </c>
      <c r="Q21" s="99" t="s">
        <v>51</v>
      </c>
      <c r="R21" s="99" t="s">
        <v>51</v>
      </c>
      <c r="S21" s="99" t="s">
        <v>51</v>
      </c>
      <c r="T21" s="99" t="s">
        <v>51</v>
      </c>
      <c r="U21" s="99" t="s">
        <v>51</v>
      </c>
      <c r="V21" s="99"/>
      <c r="W21" s="99"/>
      <c r="X21" s="100">
        <f>COUNTIF(D21:W21,"p")</f>
        <v>18</v>
      </c>
      <c r="Y21" s="100">
        <f>COUNTIF(D21:W21,"]")</f>
        <v>0</v>
      </c>
      <c r="Z21" s="100">
        <f>COUNTIF(D21:W21,"Ï")</f>
        <v>0</v>
      </c>
      <c r="AA21" s="100">
        <f t="shared" si="3"/>
        <v>40</v>
      </c>
    </row>
    <row r="22" spans="1:27" ht="21.75" customHeight="1">
      <c r="A22" s="7"/>
      <c r="B22" s="94">
        <f>'STD-8'!D17</f>
        <v>16</v>
      </c>
      <c r="C22" s="43" t="str">
        <f>'STD-8'!E17</f>
        <v>piT\li si(nilib(ni Bi&amp;KiiBiie</v>
      </c>
      <c r="D22" s="99" t="s">
        <v>51</v>
      </c>
      <c r="E22" s="99" t="s">
        <v>51</v>
      </c>
      <c r="F22" s="99" t="s">
        <v>51</v>
      </c>
      <c r="G22" s="99" t="s">
        <v>51</v>
      </c>
      <c r="H22" s="99" t="s">
        <v>51</v>
      </c>
      <c r="I22" s="99" t="s">
        <v>51</v>
      </c>
      <c r="J22" s="99" t="s">
        <v>51</v>
      </c>
      <c r="K22" s="99" t="s">
        <v>51</v>
      </c>
      <c r="L22" s="99" t="s">
        <v>51</v>
      </c>
      <c r="M22" s="99" t="s">
        <v>51</v>
      </c>
      <c r="N22" s="99" t="s">
        <v>51</v>
      </c>
      <c r="O22" s="99" t="s">
        <v>51</v>
      </c>
      <c r="P22" s="99" t="s">
        <v>51</v>
      </c>
      <c r="Q22" s="99" t="s">
        <v>51</v>
      </c>
      <c r="R22" s="99" t="s">
        <v>51</v>
      </c>
      <c r="S22" s="99" t="s">
        <v>51</v>
      </c>
      <c r="T22" s="99" t="s">
        <v>51</v>
      </c>
      <c r="U22" s="99" t="s">
        <v>51</v>
      </c>
      <c r="V22" s="99"/>
      <c r="W22" s="99"/>
      <c r="X22" s="100">
        <f>COUNTIF(D22:W22,"p")</f>
        <v>18</v>
      </c>
      <c r="Y22" s="100">
        <f>COUNTIF(D22:W22,"]")</f>
        <v>0</v>
      </c>
      <c r="Z22" s="100">
        <f>COUNTIF(D22:W22,"Ï")</f>
        <v>0</v>
      </c>
      <c r="AA22" s="100">
        <f t="shared" si="3"/>
        <v>40</v>
      </c>
    </row>
    <row r="23" spans="1:27" ht="21.75" customHeight="1">
      <c r="A23" s="7"/>
      <c r="B23" s="94"/>
      <c r="C23" s="43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  <c r="Y23" s="100"/>
      <c r="Z23" s="100"/>
      <c r="AA23" s="100"/>
    </row>
    <row r="24" spans="1:27" ht="21.75" customHeight="1">
      <c r="A24" s="7"/>
      <c r="B24" s="94"/>
      <c r="C24" s="43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0"/>
      <c r="Y24" s="100"/>
      <c r="Z24" s="100"/>
      <c r="AA24" s="100"/>
    </row>
    <row r="25" spans="1:27" ht="21.7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21.7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21.7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21.7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21.7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21.7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21.7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14.25" customHeight="1"/>
    <row r="33" ht="14.25" customHeight="1"/>
    <row r="34" spans="3:26" ht="18.75">
      <c r="C34" s="5"/>
      <c r="D34" s="5"/>
      <c r="E34" s="5"/>
      <c r="F34" s="110" t="s">
        <v>32</v>
      </c>
      <c r="G34" s="110"/>
      <c r="H34" s="110"/>
      <c r="I34" s="110"/>
      <c r="J34" s="110"/>
      <c r="N34" s="61"/>
      <c r="O34" s="61"/>
      <c r="P34" s="61"/>
      <c r="Q34" s="110" t="s">
        <v>33</v>
      </c>
      <c r="R34" s="110"/>
      <c r="S34" s="110"/>
      <c r="T34" s="110"/>
      <c r="U34" s="110"/>
      <c r="V34" s="61"/>
      <c r="W34" s="61"/>
      <c r="X34" s="61"/>
      <c r="Y34" s="61"/>
      <c r="Z34" s="61"/>
    </row>
    <row r="35" ht="7.5" customHeight="1"/>
    <row r="36" ht="7.5" customHeight="1"/>
    <row r="37" ht="7.5" customHeight="1"/>
  </sheetData>
  <sheetProtection/>
  <mergeCells count="14">
    <mergeCell ref="B2:AA2"/>
    <mergeCell ref="B3:AA3"/>
    <mergeCell ref="S4:X4"/>
    <mergeCell ref="B4:D4"/>
    <mergeCell ref="E4:I4"/>
    <mergeCell ref="J4:O4"/>
    <mergeCell ref="P4:R4"/>
    <mergeCell ref="Y4:AA4"/>
    <mergeCell ref="F34:J34"/>
    <mergeCell ref="Q34:U34"/>
    <mergeCell ref="B5:B6"/>
    <mergeCell ref="C5:C6"/>
    <mergeCell ref="D5:W5"/>
    <mergeCell ref="X5:AA5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56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.7109375" style="27" customWidth="1"/>
    <col min="2" max="2" width="5.421875" style="27" customWidth="1"/>
    <col min="3" max="11" width="3.00390625" style="27" customWidth="1"/>
    <col min="12" max="12" width="4.00390625" style="27" customWidth="1"/>
    <col min="13" max="13" width="5.421875" style="27" customWidth="1"/>
    <col min="14" max="14" width="8.421875" style="27" customWidth="1"/>
    <col min="15" max="15" width="3.7109375" style="27" customWidth="1"/>
    <col min="16" max="16" width="5.421875" style="27" customWidth="1"/>
    <col min="17" max="25" width="3.00390625" style="27" customWidth="1"/>
    <col min="26" max="26" width="3.8515625" style="27" customWidth="1"/>
    <col min="27" max="27" width="5.57421875" style="27" customWidth="1"/>
    <col min="28" max="29" width="1.1484375" style="27" customWidth="1"/>
    <col min="30" max="16384" width="9.140625" style="27" customWidth="1"/>
  </cols>
  <sheetData>
    <row r="1" spans="1:27" s="9" customFormat="1" ht="20.25" customHeight="1">
      <c r="A1" s="140" t="s">
        <v>53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8"/>
      <c r="O1" s="140" t="s">
        <v>53</v>
      </c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</row>
    <row r="2" spans="1:27" s="11" customFormat="1" ht="27" customHeight="1">
      <c r="A2" s="138" t="s">
        <v>243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0"/>
      <c r="O2" s="138" t="str">
        <f>A2</f>
        <v>p{WimisiHi l(*Kiti pir&amp;xii-2015</v>
      </c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</row>
    <row r="3" spans="1:27" s="11" customFormat="1" ht="24" customHeight="1">
      <c r="A3" s="139" t="s">
        <v>54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0"/>
      <c r="O3" s="139" t="s">
        <v>54</v>
      </c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1:27" s="11" customFormat="1" ht="20.25" customHeight="1">
      <c r="A4" s="135" t="s">
        <v>55</v>
      </c>
      <c r="B4" s="135"/>
      <c r="C4" s="135"/>
      <c r="D4" s="135"/>
      <c r="E4" s="136" t="s">
        <v>56</v>
      </c>
      <c r="F4" s="136"/>
      <c r="G4" s="136"/>
      <c r="H4" s="136"/>
      <c r="I4" s="136"/>
      <c r="J4" s="136"/>
      <c r="K4" s="136"/>
      <c r="L4" s="136"/>
      <c r="M4" s="136"/>
      <c r="N4" s="10"/>
      <c r="O4" s="135" t="s">
        <v>55</v>
      </c>
      <c r="P4" s="135"/>
      <c r="Q4" s="135"/>
      <c r="R4" s="135"/>
      <c r="S4" s="136" t="str">
        <f>E4</f>
        <v>viDp_ri an_pimi p{iWi*mik SiiLi</v>
      </c>
      <c r="T4" s="136"/>
      <c r="U4" s="136"/>
      <c r="V4" s="136"/>
      <c r="W4" s="136"/>
      <c r="X4" s="136"/>
      <c r="Y4" s="136"/>
      <c r="Z4" s="136"/>
      <c r="AA4" s="136"/>
    </row>
    <row r="5" spans="1:27" s="11" customFormat="1" ht="20.25" customHeight="1">
      <c r="A5" s="135" t="s">
        <v>57</v>
      </c>
      <c r="B5" s="135"/>
      <c r="C5" s="12">
        <v>8</v>
      </c>
      <c r="D5" s="135" t="s">
        <v>58</v>
      </c>
      <c r="E5" s="135"/>
      <c r="F5" s="135"/>
      <c r="G5" s="135"/>
      <c r="H5" s="135" t="s">
        <v>59</v>
      </c>
      <c r="I5" s="135"/>
      <c r="J5" s="135"/>
      <c r="K5" s="136" t="s">
        <v>60</v>
      </c>
      <c r="L5" s="136"/>
      <c r="M5" s="136"/>
      <c r="N5" s="10"/>
      <c r="O5" s="135" t="s">
        <v>57</v>
      </c>
      <c r="P5" s="135"/>
      <c r="Q5" s="12">
        <f>C5</f>
        <v>8</v>
      </c>
      <c r="R5" s="135" t="s">
        <v>58</v>
      </c>
      <c r="S5" s="135"/>
      <c r="T5" s="135"/>
      <c r="U5" s="135"/>
      <c r="V5" s="135" t="s">
        <v>59</v>
      </c>
      <c r="W5" s="135"/>
      <c r="X5" s="135"/>
      <c r="Y5" s="136" t="s">
        <v>61</v>
      </c>
      <c r="Z5" s="136"/>
      <c r="AA5" s="136"/>
    </row>
    <row r="6" spans="1:27" s="11" customFormat="1" ht="20.25" customHeight="1">
      <c r="A6" s="135" t="s">
        <v>62</v>
      </c>
      <c r="B6" s="135"/>
      <c r="C6" s="135"/>
      <c r="D6" s="135"/>
      <c r="E6" s="135"/>
      <c r="F6" s="136">
        <v>16</v>
      </c>
      <c r="G6" s="136"/>
      <c r="H6" s="10"/>
      <c r="I6" s="10"/>
      <c r="J6" s="10"/>
      <c r="K6" s="10"/>
      <c r="L6" s="10"/>
      <c r="M6" s="10"/>
      <c r="N6" s="10"/>
      <c r="O6" s="135" t="s">
        <v>62</v>
      </c>
      <c r="P6" s="135"/>
      <c r="Q6" s="135"/>
      <c r="R6" s="135"/>
      <c r="S6" s="135"/>
      <c r="T6" s="136">
        <f>F6</f>
        <v>16</v>
      </c>
      <c r="U6" s="136"/>
      <c r="V6" s="10"/>
      <c r="W6" s="10"/>
      <c r="X6" s="10"/>
      <c r="Y6" s="10"/>
      <c r="Z6" s="10"/>
      <c r="AA6" s="10"/>
    </row>
    <row r="7" spans="1:27" s="11" customFormat="1" ht="20.25" customHeight="1">
      <c r="A7" s="135" t="s">
        <v>63</v>
      </c>
      <c r="B7" s="135"/>
      <c r="C7" s="135"/>
      <c r="D7" s="136">
        <v>16</v>
      </c>
      <c r="E7" s="136"/>
      <c r="F7" s="135" t="s">
        <v>64</v>
      </c>
      <c r="G7" s="135"/>
      <c r="H7" s="135"/>
      <c r="I7" s="135"/>
      <c r="J7" s="135"/>
      <c r="K7" s="136">
        <v>16</v>
      </c>
      <c r="L7" s="136"/>
      <c r="M7" s="10"/>
      <c r="N7" s="10"/>
      <c r="O7" s="135" t="s">
        <v>63</v>
      </c>
      <c r="P7" s="135"/>
      <c r="Q7" s="135"/>
      <c r="R7" s="136">
        <f>D7</f>
        <v>16</v>
      </c>
      <c r="S7" s="136"/>
      <c r="T7" s="135" t="s">
        <v>64</v>
      </c>
      <c r="U7" s="135"/>
      <c r="V7" s="135"/>
      <c r="W7" s="135"/>
      <c r="X7" s="135"/>
      <c r="Y7" s="136">
        <f>K7</f>
        <v>16</v>
      </c>
      <c r="Z7" s="136"/>
      <c r="AA7" s="10"/>
    </row>
    <row r="8" spans="1:27" s="9" customFormat="1" ht="4.5" customHeight="1">
      <c r="A8" s="8"/>
      <c r="B8" s="8"/>
      <c r="C8" s="8"/>
      <c r="D8" s="13"/>
      <c r="E8" s="13"/>
      <c r="F8" s="8"/>
      <c r="G8" s="8"/>
      <c r="H8" s="8"/>
      <c r="I8" s="8"/>
      <c r="J8" s="8"/>
      <c r="K8" s="13"/>
      <c r="L8" s="13"/>
      <c r="M8" s="8"/>
      <c r="N8" s="8"/>
      <c r="O8" s="8"/>
      <c r="P8" s="8"/>
      <c r="Q8" s="8"/>
      <c r="R8" s="13"/>
      <c r="S8" s="13"/>
      <c r="T8" s="8"/>
      <c r="U8" s="8"/>
      <c r="V8" s="8"/>
      <c r="W8" s="8"/>
      <c r="X8" s="8"/>
      <c r="Y8" s="13"/>
      <c r="Z8" s="13"/>
      <c r="AA8" s="8"/>
    </row>
    <row r="9" spans="1:27" s="16" customFormat="1" ht="39" customHeight="1">
      <c r="A9" s="14" t="s">
        <v>0</v>
      </c>
      <c r="B9" s="14" t="s">
        <v>65</v>
      </c>
      <c r="C9" s="14">
        <v>1</v>
      </c>
      <c r="D9" s="14">
        <v>2</v>
      </c>
      <c r="E9" s="14">
        <v>3</v>
      </c>
      <c r="F9" s="14">
        <v>4</v>
      </c>
      <c r="G9" s="14">
        <v>5</v>
      </c>
      <c r="H9" s="14">
        <v>6</v>
      </c>
      <c r="I9" s="14">
        <v>7</v>
      </c>
      <c r="J9" s="14">
        <v>8</v>
      </c>
      <c r="K9" s="14">
        <v>9</v>
      </c>
      <c r="L9" s="14">
        <v>10</v>
      </c>
      <c r="M9" s="14" t="s">
        <v>66</v>
      </c>
      <c r="N9" s="15"/>
      <c r="O9" s="14" t="s">
        <v>0</v>
      </c>
      <c r="P9" s="14" t="s">
        <v>65</v>
      </c>
      <c r="Q9" s="14">
        <v>1</v>
      </c>
      <c r="R9" s="14">
        <v>2</v>
      </c>
      <c r="S9" s="14">
        <v>3</v>
      </c>
      <c r="T9" s="14">
        <v>4</v>
      </c>
      <c r="U9" s="14">
        <v>5</v>
      </c>
      <c r="V9" s="14">
        <v>6</v>
      </c>
      <c r="W9" s="14">
        <v>7</v>
      </c>
      <c r="X9" s="14">
        <v>8</v>
      </c>
      <c r="Y9" s="14">
        <v>9</v>
      </c>
      <c r="Z9" s="14">
        <v>10</v>
      </c>
      <c r="AA9" s="14" t="s">
        <v>66</v>
      </c>
    </row>
    <row r="10" spans="1:27" s="20" customFormat="1" ht="39" customHeight="1">
      <c r="A10" s="17"/>
      <c r="B10" s="14" t="s">
        <v>66</v>
      </c>
      <c r="C10" s="18">
        <v>10</v>
      </c>
      <c r="D10" s="18">
        <v>16</v>
      </c>
      <c r="E10" s="18">
        <v>12</v>
      </c>
      <c r="F10" s="18">
        <v>16</v>
      </c>
      <c r="G10" s="18">
        <v>13</v>
      </c>
      <c r="H10" s="18">
        <v>13</v>
      </c>
      <c r="I10" s="18">
        <v>0</v>
      </c>
      <c r="J10" s="18">
        <v>0</v>
      </c>
      <c r="K10" s="18">
        <f>SUM(A10:J10)</f>
        <v>80</v>
      </c>
      <c r="L10" s="18"/>
      <c r="M10" s="18">
        <v>40</v>
      </c>
      <c r="N10" s="19"/>
      <c r="O10" s="17"/>
      <c r="P10" s="14" t="s">
        <v>66</v>
      </c>
      <c r="Q10" s="18">
        <v>10</v>
      </c>
      <c r="R10" s="18">
        <v>16</v>
      </c>
      <c r="S10" s="18">
        <v>12</v>
      </c>
      <c r="T10" s="18">
        <v>16</v>
      </c>
      <c r="U10" s="18">
        <v>13</v>
      </c>
      <c r="V10" s="18">
        <v>13</v>
      </c>
      <c r="W10" s="18">
        <v>0</v>
      </c>
      <c r="X10" s="18">
        <v>0</v>
      </c>
      <c r="Y10" s="18">
        <f>SUM(O10:X10)</f>
        <v>80</v>
      </c>
      <c r="Z10" s="18"/>
      <c r="AA10" s="18">
        <v>40</v>
      </c>
    </row>
    <row r="11" spans="1:27" s="24" customFormat="1" ht="17.25" customHeight="1">
      <c r="A11" s="21">
        <v>1</v>
      </c>
      <c r="B11" s="21"/>
      <c r="C11" s="22">
        <v>10</v>
      </c>
      <c r="D11" s="22">
        <v>15</v>
      </c>
      <c r="E11" s="22">
        <v>12</v>
      </c>
      <c r="F11" s="22">
        <v>14</v>
      </c>
      <c r="G11" s="22">
        <v>10</v>
      </c>
      <c r="H11" s="22">
        <v>13</v>
      </c>
      <c r="I11" s="22"/>
      <c r="J11" s="22"/>
      <c r="K11" s="22">
        <f>SUM(C11:J11)</f>
        <v>74</v>
      </c>
      <c r="L11" s="22"/>
      <c r="M11" s="18">
        <f aca="true" t="shared" si="0" ref="M11:M26">ROUND(K11/2,0)</f>
        <v>37</v>
      </c>
      <c r="N11" s="23"/>
      <c r="O11" s="21">
        <f>A11</f>
        <v>1</v>
      </c>
      <c r="P11" s="21"/>
      <c r="Q11" s="22">
        <v>10</v>
      </c>
      <c r="R11" s="22">
        <v>15</v>
      </c>
      <c r="S11" s="22">
        <v>12</v>
      </c>
      <c r="T11" s="22">
        <v>14</v>
      </c>
      <c r="U11" s="22">
        <v>10</v>
      </c>
      <c r="V11" s="22">
        <v>13</v>
      </c>
      <c r="W11" s="22"/>
      <c r="X11" s="22"/>
      <c r="Y11" s="22">
        <f>SUM(Q11:X11)</f>
        <v>74</v>
      </c>
      <c r="Z11" s="22"/>
      <c r="AA11" s="18">
        <f aca="true" t="shared" si="1" ref="AA11:AA26">ROUND(Y11/2,0)</f>
        <v>37</v>
      </c>
    </row>
    <row r="12" spans="1:27" s="24" customFormat="1" ht="17.25" customHeight="1">
      <c r="A12" s="21">
        <v>2</v>
      </c>
      <c r="B12" s="21"/>
      <c r="C12" s="22">
        <v>10</v>
      </c>
      <c r="D12" s="22">
        <v>10</v>
      </c>
      <c r="E12" s="22">
        <v>3</v>
      </c>
      <c r="F12" s="22">
        <v>12</v>
      </c>
      <c r="G12" s="22">
        <v>7</v>
      </c>
      <c r="H12" s="22">
        <v>7</v>
      </c>
      <c r="I12" s="22"/>
      <c r="J12" s="22"/>
      <c r="K12" s="22">
        <f aca="true" t="shared" si="2" ref="K12:K26">SUM(C12:J12)</f>
        <v>49</v>
      </c>
      <c r="L12" s="22"/>
      <c r="M12" s="18">
        <f t="shared" si="0"/>
        <v>25</v>
      </c>
      <c r="N12" s="23"/>
      <c r="O12" s="21">
        <f aca="true" t="shared" si="3" ref="O12:O26">A12</f>
        <v>2</v>
      </c>
      <c r="P12" s="21"/>
      <c r="Q12" s="22">
        <v>10</v>
      </c>
      <c r="R12" s="22">
        <v>10</v>
      </c>
      <c r="S12" s="22">
        <v>3</v>
      </c>
      <c r="T12" s="22">
        <v>12</v>
      </c>
      <c r="U12" s="22">
        <v>7</v>
      </c>
      <c r="V12" s="22">
        <v>7</v>
      </c>
      <c r="W12" s="22"/>
      <c r="X12" s="22"/>
      <c r="Y12" s="22">
        <f aca="true" t="shared" si="4" ref="Y12:Y26">SUM(Q12:X12)</f>
        <v>49</v>
      </c>
      <c r="Z12" s="22"/>
      <c r="AA12" s="18">
        <f t="shared" si="1"/>
        <v>25</v>
      </c>
    </row>
    <row r="13" spans="1:27" s="24" customFormat="1" ht="17.25" customHeight="1">
      <c r="A13" s="21">
        <v>3</v>
      </c>
      <c r="B13" s="21"/>
      <c r="C13" s="22">
        <v>10</v>
      </c>
      <c r="D13" s="22">
        <v>12</v>
      </c>
      <c r="E13" s="22">
        <v>4</v>
      </c>
      <c r="F13" s="22">
        <v>9</v>
      </c>
      <c r="G13" s="22">
        <v>8</v>
      </c>
      <c r="H13" s="22">
        <v>6</v>
      </c>
      <c r="I13" s="22"/>
      <c r="J13" s="22"/>
      <c r="K13" s="22">
        <f t="shared" si="2"/>
        <v>49</v>
      </c>
      <c r="L13" s="22"/>
      <c r="M13" s="18">
        <f t="shared" si="0"/>
        <v>25</v>
      </c>
      <c r="N13" s="23"/>
      <c r="O13" s="21">
        <f t="shared" si="3"/>
        <v>3</v>
      </c>
      <c r="P13" s="21"/>
      <c r="Q13" s="22">
        <v>10</v>
      </c>
      <c r="R13" s="22">
        <v>12</v>
      </c>
      <c r="S13" s="22">
        <v>4</v>
      </c>
      <c r="T13" s="22">
        <v>9</v>
      </c>
      <c r="U13" s="22">
        <v>8</v>
      </c>
      <c r="V13" s="22">
        <v>6</v>
      </c>
      <c r="W13" s="22"/>
      <c r="X13" s="22"/>
      <c r="Y13" s="22">
        <f t="shared" si="4"/>
        <v>49</v>
      </c>
      <c r="Z13" s="22"/>
      <c r="AA13" s="18">
        <f t="shared" si="1"/>
        <v>25</v>
      </c>
    </row>
    <row r="14" spans="1:27" s="24" customFormat="1" ht="17.25" customHeight="1">
      <c r="A14" s="21">
        <v>4</v>
      </c>
      <c r="B14" s="21"/>
      <c r="C14" s="22">
        <v>10</v>
      </c>
      <c r="D14" s="22">
        <v>15</v>
      </c>
      <c r="E14" s="22">
        <v>11</v>
      </c>
      <c r="F14" s="22">
        <v>11</v>
      </c>
      <c r="G14" s="22">
        <v>10</v>
      </c>
      <c r="H14" s="22">
        <v>7</v>
      </c>
      <c r="I14" s="22"/>
      <c r="J14" s="22"/>
      <c r="K14" s="22">
        <f t="shared" si="2"/>
        <v>64</v>
      </c>
      <c r="L14" s="22"/>
      <c r="M14" s="18">
        <f t="shared" si="0"/>
        <v>32</v>
      </c>
      <c r="N14" s="23"/>
      <c r="O14" s="21">
        <f t="shared" si="3"/>
        <v>4</v>
      </c>
      <c r="P14" s="21"/>
      <c r="Q14" s="22">
        <v>10</v>
      </c>
      <c r="R14" s="22">
        <v>15</v>
      </c>
      <c r="S14" s="22">
        <v>11</v>
      </c>
      <c r="T14" s="22">
        <v>11</v>
      </c>
      <c r="U14" s="22">
        <v>10</v>
      </c>
      <c r="V14" s="22">
        <v>7</v>
      </c>
      <c r="W14" s="22"/>
      <c r="X14" s="22"/>
      <c r="Y14" s="22">
        <f t="shared" si="4"/>
        <v>64</v>
      </c>
      <c r="Z14" s="22"/>
      <c r="AA14" s="18">
        <f t="shared" si="1"/>
        <v>32</v>
      </c>
    </row>
    <row r="15" spans="1:27" s="24" customFormat="1" ht="17.25" customHeight="1">
      <c r="A15" s="21">
        <v>5</v>
      </c>
      <c r="B15" s="21"/>
      <c r="C15" s="22">
        <v>10</v>
      </c>
      <c r="D15" s="22">
        <v>15</v>
      </c>
      <c r="E15" s="22">
        <v>11</v>
      </c>
      <c r="F15" s="22">
        <v>11</v>
      </c>
      <c r="G15" s="22">
        <v>10</v>
      </c>
      <c r="H15" s="22">
        <v>7</v>
      </c>
      <c r="I15" s="22"/>
      <c r="J15" s="22"/>
      <c r="K15" s="22">
        <f t="shared" si="2"/>
        <v>64</v>
      </c>
      <c r="L15" s="22"/>
      <c r="M15" s="18">
        <f t="shared" si="0"/>
        <v>32</v>
      </c>
      <c r="N15" s="23"/>
      <c r="O15" s="21">
        <f t="shared" si="3"/>
        <v>5</v>
      </c>
      <c r="P15" s="21"/>
      <c r="Q15" s="22">
        <v>10</v>
      </c>
      <c r="R15" s="22">
        <v>15</v>
      </c>
      <c r="S15" s="22">
        <v>11</v>
      </c>
      <c r="T15" s="22">
        <v>11</v>
      </c>
      <c r="U15" s="22">
        <v>10</v>
      </c>
      <c r="V15" s="22">
        <v>7</v>
      </c>
      <c r="W15" s="22"/>
      <c r="X15" s="22"/>
      <c r="Y15" s="22">
        <f t="shared" si="4"/>
        <v>64</v>
      </c>
      <c r="Z15" s="22"/>
      <c r="AA15" s="18">
        <f t="shared" si="1"/>
        <v>32</v>
      </c>
    </row>
    <row r="16" spans="1:27" s="24" customFormat="1" ht="17.25" customHeight="1">
      <c r="A16" s="21">
        <v>6</v>
      </c>
      <c r="B16" s="21"/>
      <c r="C16" s="22">
        <v>9</v>
      </c>
      <c r="D16" s="22">
        <v>13</v>
      </c>
      <c r="E16" s="22">
        <v>12</v>
      </c>
      <c r="F16" s="22">
        <v>11</v>
      </c>
      <c r="G16" s="22">
        <v>7</v>
      </c>
      <c r="H16" s="22">
        <v>7</v>
      </c>
      <c r="I16" s="22"/>
      <c r="J16" s="22"/>
      <c r="K16" s="22">
        <f t="shared" si="2"/>
        <v>59</v>
      </c>
      <c r="L16" s="22"/>
      <c r="M16" s="18">
        <f t="shared" si="0"/>
        <v>30</v>
      </c>
      <c r="N16" s="23"/>
      <c r="O16" s="21">
        <f t="shared" si="3"/>
        <v>6</v>
      </c>
      <c r="P16" s="21"/>
      <c r="Q16" s="22">
        <v>9</v>
      </c>
      <c r="R16" s="22">
        <v>13</v>
      </c>
      <c r="S16" s="22">
        <v>12</v>
      </c>
      <c r="T16" s="22">
        <v>11</v>
      </c>
      <c r="U16" s="22">
        <v>7</v>
      </c>
      <c r="V16" s="22">
        <v>7</v>
      </c>
      <c r="W16" s="22"/>
      <c r="X16" s="22"/>
      <c r="Y16" s="22">
        <f t="shared" si="4"/>
        <v>59</v>
      </c>
      <c r="Z16" s="22"/>
      <c r="AA16" s="18">
        <f t="shared" si="1"/>
        <v>30</v>
      </c>
    </row>
    <row r="17" spans="1:27" s="24" customFormat="1" ht="17.25" customHeight="1">
      <c r="A17" s="21">
        <v>7</v>
      </c>
      <c r="B17" s="21"/>
      <c r="C17" s="22">
        <v>9</v>
      </c>
      <c r="D17" s="22">
        <v>10</v>
      </c>
      <c r="E17" s="22">
        <v>10</v>
      </c>
      <c r="F17" s="22">
        <v>9</v>
      </c>
      <c r="G17" s="22">
        <v>6</v>
      </c>
      <c r="H17" s="22">
        <v>12</v>
      </c>
      <c r="I17" s="22"/>
      <c r="J17" s="22"/>
      <c r="K17" s="22">
        <f t="shared" si="2"/>
        <v>56</v>
      </c>
      <c r="L17" s="22"/>
      <c r="M17" s="18">
        <f t="shared" si="0"/>
        <v>28</v>
      </c>
      <c r="N17" s="23"/>
      <c r="O17" s="21">
        <f t="shared" si="3"/>
        <v>7</v>
      </c>
      <c r="P17" s="21"/>
      <c r="Q17" s="22">
        <v>9</v>
      </c>
      <c r="R17" s="22">
        <v>10</v>
      </c>
      <c r="S17" s="22">
        <v>10</v>
      </c>
      <c r="T17" s="22">
        <v>9</v>
      </c>
      <c r="U17" s="22">
        <v>6</v>
      </c>
      <c r="V17" s="22">
        <v>12</v>
      </c>
      <c r="W17" s="22"/>
      <c r="X17" s="22"/>
      <c r="Y17" s="22">
        <f t="shared" si="4"/>
        <v>56</v>
      </c>
      <c r="Z17" s="22"/>
      <c r="AA17" s="18">
        <f t="shared" si="1"/>
        <v>28</v>
      </c>
    </row>
    <row r="18" spans="1:27" s="24" customFormat="1" ht="17.25" customHeight="1">
      <c r="A18" s="21">
        <v>8</v>
      </c>
      <c r="B18" s="21"/>
      <c r="C18" s="22">
        <v>9</v>
      </c>
      <c r="D18" s="22">
        <v>8</v>
      </c>
      <c r="E18" s="22">
        <v>3</v>
      </c>
      <c r="F18" s="22">
        <v>9</v>
      </c>
      <c r="G18" s="22">
        <v>4</v>
      </c>
      <c r="H18" s="22">
        <v>6</v>
      </c>
      <c r="I18" s="22"/>
      <c r="J18" s="22"/>
      <c r="K18" s="22">
        <f t="shared" si="2"/>
        <v>39</v>
      </c>
      <c r="L18" s="22"/>
      <c r="M18" s="18">
        <f t="shared" si="0"/>
        <v>20</v>
      </c>
      <c r="N18" s="23"/>
      <c r="O18" s="21">
        <f t="shared" si="3"/>
        <v>8</v>
      </c>
      <c r="P18" s="21"/>
      <c r="Q18" s="22">
        <v>9</v>
      </c>
      <c r="R18" s="22">
        <v>8</v>
      </c>
      <c r="S18" s="22">
        <v>3</v>
      </c>
      <c r="T18" s="22">
        <v>9</v>
      </c>
      <c r="U18" s="22">
        <v>4</v>
      </c>
      <c r="V18" s="22">
        <v>6</v>
      </c>
      <c r="W18" s="22"/>
      <c r="X18" s="22"/>
      <c r="Y18" s="22">
        <f t="shared" si="4"/>
        <v>39</v>
      </c>
      <c r="Z18" s="22"/>
      <c r="AA18" s="18">
        <f t="shared" si="1"/>
        <v>20</v>
      </c>
    </row>
    <row r="19" spans="1:27" s="24" customFormat="1" ht="17.25" customHeight="1">
      <c r="A19" s="21">
        <v>9</v>
      </c>
      <c r="B19" s="21"/>
      <c r="C19" s="22">
        <v>9</v>
      </c>
      <c r="D19" s="22">
        <v>11</v>
      </c>
      <c r="E19" s="22">
        <v>5</v>
      </c>
      <c r="F19" s="22">
        <v>9</v>
      </c>
      <c r="G19" s="22">
        <v>5</v>
      </c>
      <c r="H19" s="22">
        <v>8</v>
      </c>
      <c r="I19" s="22"/>
      <c r="J19" s="22"/>
      <c r="K19" s="22">
        <f t="shared" si="2"/>
        <v>47</v>
      </c>
      <c r="L19" s="22"/>
      <c r="M19" s="18">
        <f t="shared" si="0"/>
        <v>24</v>
      </c>
      <c r="N19" s="23"/>
      <c r="O19" s="21">
        <f t="shared" si="3"/>
        <v>9</v>
      </c>
      <c r="P19" s="21"/>
      <c r="Q19" s="22">
        <v>9</v>
      </c>
      <c r="R19" s="22">
        <v>11</v>
      </c>
      <c r="S19" s="22">
        <v>5</v>
      </c>
      <c r="T19" s="22">
        <v>9</v>
      </c>
      <c r="U19" s="22">
        <v>5</v>
      </c>
      <c r="V19" s="22">
        <v>8</v>
      </c>
      <c r="W19" s="22"/>
      <c r="X19" s="22"/>
      <c r="Y19" s="22">
        <f t="shared" si="4"/>
        <v>47</v>
      </c>
      <c r="Z19" s="22"/>
      <c r="AA19" s="18">
        <f t="shared" si="1"/>
        <v>24</v>
      </c>
    </row>
    <row r="20" spans="1:27" s="24" customFormat="1" ht="17.25" customHeight="1">
      <c r="A20" s="21">
        <v>10</v>
      </c>
      <c r="B20" s="21"/>
      <c r="C20" s="22">
        <v>5</v>
      </c>
      <c r="D20" s="22">
        <v>6</v>
      </c>
      <c r="E20" s="22">
        <v>0</v>
      </c>
      <c r="F20" s="22">
        <v>0</v>
      </c>
      <c r="G20" s="22">
        <v>1</v>
      </c>
      <c r="H20" s="22">
        <v>0</v>
      </c>
      <c r="I20" s="22"/>
      <c r="J20" s="22"/>
      <c r="K20" s="22">
        <f t="shared" si="2"/>
        <v>12</v>
      </c>
      <c r="L20" s="22"/>
      <c r="M20" s="18">
        <f t="shared" si="0"/>
        <v>6</v>
      </c>
      <c r="N20" s="23"/>
      <c r="O20" s="21">
        <f t="shared" si="3"/>
        <v>10</v>
      </c>
      <c r="P20" s="21"/>
      <c r="Q20" s="22">
        <v>5</v>
      </c>
      <c r="R20" s="22">
        <v>6</v>
      </c>
      <c r="S20" s="22">
        <v>0</v>
      </c>
      <c r="T20" s="22">
        <v>0</v>
      </c>
      <c r="U20" s="22">
        <v>1</v>
      </c>
      <c r="V20" s="22">
        <v>0</v>
      </c>
      <c r="W20" s="22"/>
      <c r="X20" s="22"/>
      <c r="Y20" s="22">
        <f t="shared" si="4"/>
        <v>12</v>
      </c>
      <c r="Z20" s="22"/>
      <c r="AA20" s="18">
        <f t="shared" si="1"/>
        <v>6</v>
      </c>
    </row>
    <row r="21" spans="1:27" s="24" customFormat="1" ht="17.25" customHeight="1">
      <c r="A21" s="21">
        <v>11</v>
      </c>
      <c r="B21" s="21"/>
      <c r="C21" s="22">
        <v>10</v>
      </c>
      <c r="D21" s="22">
        <v>14</v>
      </c>
      <c r="E21" s="22">
        <v>11</v>
      </c>
      <c r="F21" s="22">
        <v>12</v>
      </c>
      <c r="G21" s="22">
        <v>5</v>
      </c>
      <c r="H21" s="22">
        <v>11</v>
      </c>
      <c r="I21" s="22"/>
      <c r="J21" s="22"/>
      <c r="K21" s="22">
        <f t="shared" si="2"/>
        <v>63</v>
      </c>
      <c r="L21" s="22"/>
      <c r="M21" s="18">
        <f t="shared" si="0"/>
        <v>32</v>
      </c>
      <c r="N21" s="23"/>
      <c r="O21" s="21">
        <f t="shared" si="3"/>
        <v>11</v>
      </c>
      <c r="P21" s="21"/>
      <c r="Q21" s="22">
        <v>10</v>
      </c>
      <c r="R21" s="22">
        <v>14</v>
      </c>
      <c r="S21" s="22">
        <v>11</v>
      </c>
      <c r="T21" s="22">
        <v>12</v>
      </c>
      <c r="U21" s="22">
        <v>5</v>
      </c>
      <c r="V21" s="22">
        <v>11</v>
      </c>
      <c r="W21" s="22"/>
      <c r="X21" s="22"/>
      <c r="Y21" s="22">
        <f t="shared" si="4"/>
        <v>63</v>
      </c>
      <c r="Z21" s="22"/>
      <c r="AA21" s="18">
        <f t="shared" si="1"/>
        <v>32</v>
      </c>
    </row>
    <row r="22" spans="1:27" s="24" customFormat="1" ht="17.25" customHeight="1">
      <c r="A22" s="21">
        <v>12</v>
      </c>
      <c r="B22" s="21"/>
      <c r="C22" s="22">
        <v>10</v>
      </c>
      <c r="D22" s="22">
        <v>14</v>
      </c>
      <c r="E22" s="22">
        <v>11</v>
      </c>
      <c r="F22" s="22">
        <v>12</v>
      </c>
      <c r="G22" s="22">
        <v>5</v>
      </c>
      <c r="H22" s="22">
        <v>11</v>
      </c>
      <c r="I22" s="22"/>
      <c r="J22" s="22"/>
      <c r="K22" s="22">
        <f t="shared" si="2"/>
        <v>63</v>
      </c>
      <c r="L22" s="22"/>
      <c r="M22" s="18">
        <f t="shared" si="0"/>
        <v>32</v>
      </c>
      <c r="N22" s="23"/>
      <c r="O22" s="21">
        <f t="shared" si="3"/>
        <v>12</v>
      </c>
      <c r="P22" s="21"/>
      <c r="Q22" s="22">
        <v>10</v>
      </c>
      <c r="R22" s="22">
        <v>14</v>
      </c>
      <c r="S22" s="22">
        <v>11</v>
      </c>
      <c r="T22" s="22">
        <v>12</v>
      </c>
      <c r="U22" s="22">
        <v>5</v>
      </c>
      <c r="V22" s="22">
        <v>11</v>
      </c>
      <c r="W22" s="22"/>
      <c r="X22" s="22"/>
      <c r="Y22" s="22">
        <f t="shared" si="4"/>
        <v>63</v>
      </c>
      <c r="Z22" s="22"/>
      <c r="AA22" s="18">
        <f t="shared" si="1"/>
        <v>32</v>
      </c>
    </row>
    <row r="23" spans="1:27" s="24" customFormat="1" ht="17.25" customHeight="1">
      <c r="A23" s="21">
        <v>13</v>
      </c>
      <c r="B23" s="21"/>
      <c r="C23" s="22">
        <v>8</v>
      </c>
      <c r="D23" s="22">
        <v>9</v>
      </c>
      <c r="E23" s="22">
        <v>9</v>
      </c>
      <c r="F23" s="22">
        <v>6</v>
      </c>
      <c r="G23" s="22">
        <v>8</v>
      </c>
      <c r="H23" s="22">
        <v>3</v>
      </c>
      <c r="I23" s="22"/>
      <c r="J23" s="22"/>
      <c r="K23" s="22">
        <f t="shared" si="2"/>
        <v>43</v>
      </c>
      <c r="L23" s="22"/>
      <c r="M23" s="18">
        <f t="shared" si="0"/>
        <v>22</v>
      </c>
      <c r="N23" s="23"/>
      <c r="O23" s="21">
        <f t="shared" si="3"/>
        <v>13</v>
      </c>
      <c r="P23" s="21"/>
      <c r="Q23" s="22">
        <v>8</v>
      </c>
      <c r="R23" s="22">
        <v>9</v>
      </c>
      <c r="S23" s="22">
        <v>9</v>
      </c>
      <c r="T23" s="22">
        <v>6</v>
      </c>
      <c r="U23" s="22">
        <v>8</v>
      </c>
      <c r="V23" s="22">
        <v>3</v>
      </c>
      <c r="W23" s="22"/>
      <c r="X23" s="22"/>
      <c r="Y23" s="22">
        <f t="shared" si="4"/>
        <v>43</v>
      </c>
      <c r="Z23" s="22"/>
      <c r="AA23" s="18">
        <f t="shared" si="1"/>
        <v>22</v>
      </c>
    </row>
    <row r="24" spans="1:27" s="24" customFormat="1" ht="17.25" customHeight="1">
      <c r="A24" s="21">
        <v>14</v>
      </c>
      <c r="B24" s="21"/>
      <c r="C24" s="22">
        <v>10</v>
      </c>
      <c r="D24" s="22">
        <v>12</v>
      </c>
      <c r="E24" s="22">
        <v>12</v>
      </c>
      <c r="F24" s="22">
        <v>11</v>
      </c>
      <c r="G24" s="22">
        <v>7</v>
      </c>
      <c r="H24" s="22">
        <v>6</v>
      </c>
      <c r="I24" s="22"/>
      <c r="J24" s="22"/>
      <c r="K24" s="22">
        <f t="shared" si="2"/>
        <v>58</v>
      </c>
      <c r="L24" s="22"/>
      <c r="M24" s="18">
        <f t="shared" si="0"/>
        <v>29</v>
      </c>
      <c r="N24" s="23"/>
      <c r="O24" s="21">
        <f t="shared" si="3"/>
        <v>14</v>
      </c>
      <c r="P24" s="21"/>
      <c r="Q24" s="22">
        <v>10</v>
      </c>
      <c r="R24" s="22">
        <v>12</v>
      </c>
      <c r="S24" s="22">
        <v>12</v>
      </c>
      <c r="T24" s="22">
        <v>11</v>
      </c>
      <c r="U24" s="22">
        <v>7</v>
      </c>
      <c r="V24" s="22">
        <v>6</v>
      </c>
      <c r="W24" s="22"/>
      <c r="X24" s="22"/>
      <c r="Y24" s="22">
        <f t="shared" si="4"/>
        <v>58</v>
      </c>
      <c r="Z24" s="22"/>
      <c r="AA24" s="18">
        <f t="shared" si="1"/>
        <v>29</v>
      </c>
    </row>
    <row r="25" spans="1:27" s="24" customFormat="1" ht="17.25" customHeight="1">
      <c r="A25" s="21">
        <v>15</v>
      </c>
      <c r="B25" s="21"/>
      <c r="C25" s="22">
        <v>10</v>
      </c>
      <c r="D25" s="22">
        <v>13</v>
      </c>
      <c r="E25" s="22">
        <v>12</v>
      </c>
      <c r="F25" s="22">
        <v>15</v>
      </c>
      <c r="G25" s="22">
        <v>9</v>
      </c>
      <c r="H25" s="22">
        <v>6</v>
      </c>
      <c r="I25" s="22"/>
      <c r="J25" s="22"/>
      <c r="K25" s="22">
        <f t="shared" si="2"/>
        <v>65</v>
      </c>
      <c r="L25" s="22"/>
      <c r="M25" s="18">
        <f t="shared" si="0"/>
        <v>33</v>
      </c>
      <c r="N25" s="23"/>
      <c r="O25" s="21">
        <f t="shared" si="3"/>
        <v>15</v>
      </c>
      <c r="P25" s="21"/>
      <c r="Q25" s="22">
        <v>10</v>
      </c>
      <c r="R25" s="22">
        <v>13</v>
      </c>
      <c r="S25" s="22">
        <v>12</v>
      </c>
      <c r="T25" s="22">
        <v>15</v>
      </c>
      <c r="U25" s="22">
        <v>9</v>
      </c>
      <c r="V25" s="22">
        <v>6</v>
      </c>
      <c r="W25" s="22"/>
      <c r="X25" s="22"/>
      <c r="Y25" s="22">
        <f t="shared" si="4"/>
        <v>65</v>
      </c>
      <c r="Z25" s="22"/>
      <c r="AA25" s="18">
        <f t="shared" si="1"/>
        <v>33</v>
      </c>
    </row>
    <row r="26" spans="1:27" s="24" customFormat="1" ht="17.25" customHeight="1">
      <c r="A26" s="21">
        <v>16</v>
      </c>
      <c r="B26" s="21"/>
      <c r="C26" s="22">
        <v>9</v>
      </c>
      <c r="D26" s="22">
        <v>12</v>
      </c>
      <c r="E26" s="22">
        <v>12</v>
      </c>
      <c r="F26" s="22">
        <v>11</v>
      </c>
      <c r="G26" s="22">
        <v>9</v>
      </c>
      <c r="H26" s="22">
        <v>6</v>
      </c>
      <c r="I26" s="22"/>
      <c r="J26" s="22"/>
      <c r="K26" s="22">
        <f t="shared" si="2"/>
        <v>59</v>
      </c>
      <c r="L26" s="22"/>
      <c r="M26" s="18">
        <f t="shared" si="0"/>
        <v>30</v>
      </c>
      <c r="N26" s="23"/>
      <c r="O26" s="21">
        <f t="shared" si="3"/>
        <v>16</v>
      </c>
      <c r="P26" s="21"/>
      <c r="Q26" s="22">
        <v>9</v>
      </c>
      <c r="R26" s="22">
        <v>12</v>
      </c>
      <c r="S26" s="22">
        <v>12</v>
      </c>
      <c r="T26" s="22">
        <v>11</v>
      </c>
      <c r="U26" s="22">
        <v>9</v>
      </c>
      <c r="V26" s="22">
        <v>6</v>
      </c>
      <c r="W26" s="22"/>
      <c r="X26" s="22"/>
      <c r="Y26" s="22">
        <f t="shared" si="4"/>
        <v>59</v>
      </c>
      <c r="Z26" s="22"/>
      <c r="AA26" s="18">
        <f t="shared" si="1"/>
        <v>30</v>
      </c>
    </row>
    <row r="27" spans="1:27" s="24" customFormat="1" ht="17.25" customHeight="1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18"/>
      <c r="N27" s="23"/>
      <c r="O27" s="21"/>
      <c r="P27" s="21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18"/>
    </row>
    <row r="28" spans="1:27" s="24" customFormat="1" ht="17.25" customHeight="1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18"/>
      <c r="N28" s="23"/>
      <c r="O28" s="21"/>
      <c r="P28" s="21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18"/>
    </row>
    <row r="29" spans="1:27" s="24" customFormat="1" ht="17.25" customHeight="1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18"/>
      <c r="N29" s="23"/>
      <c r="O29" s="21"/>
      <c r="P29" s="2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18"/>
    </row>
    <row r="30" spans="1:27" s="24" customFormat="1" ht="17.25" customHeight="1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21"/>
      <c r="P30" s="21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s="24" customFormat="1" ht="17.25" customHeight="1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1"/>
      <c r="P31" s="21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s="24" customFormat="1" ht="17.25" customHeight="1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1"/>
      <c r="P32" s="21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s="24" customFormat="1" ht="17.25" customHeight="1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1"/>
      <c r="P33" s="21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s="24" customFormat="1" ht="17.25" customHeight="1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/>
      <c r="O34" s="21"/>
      <c r="P34" s="21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s="24" customFormat="1" ht="17.25" customHeight="1">
      <c r="A35" s="21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/>
      <c r="O35" s="21"/>
      <c r="P35" s="21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s="24" customFormat="1" ht="17.25" customHeight="1">
      <c r="A36" s="21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3"/>
      <c r="O36" s="21"/>
      <c r="P36" s="21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s="24" customFormat="1" ht="17.25" customHeight="1">
      <c r="A37" s="21"/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3"/>
      <c r="O37" s="21"/>
      <c r="P37" s="21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s="24" customFormat="1" ht="102" customHeight="1">
      <c r="A38" s="137" t="s">
        <v>67</v>
      </c>
      <c r="B38" s="137"/>
      <c r="C38" s="137"/>
      <c r="D38" s="137"/>
      <c r="E38" s="137" t="s">
        <v>68</v>
      </c>
      <c r="F38" s="137"/>
      <c r="G38" s="137"/>
      <c r="H38" s="137"/>
      <c r="I38" s="137"/>
      <c r="J38" s="137" t="s">
        <v>69</v>
      </c>
      <c r="K38" s="137"/>
      <c r="L38" s="137"/>
      <c r="M38" s="137"/>
      <c r="N38" s="23"/>
      <c r="O38" s="137" t="s">
        <v>67</v>
      </c>
      <c r="P38" s="137"/>
      <c r="Q38" s="137"/>
      <c r="R38" s="137"/>
      <c r="S38" s="137" t="s">
        <v>68</v>
      </c>
      <c r="T38" s="137"/>
      <c r="U38" s="137"/>
      <c r="V38" s="137"/>
      <c r="W38" s="137"/>
      <c r="X38" s="137" t="s">
        <v>69</v>
      </c>
      <c r="Y38" s="137"/>
      <c r="Z38" s="137"/>
      <c r="AA38" s="137"/>
    </row>
    <row r="39" spans="1:27" s="26" customFormat="1" ht="9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10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s="9" customFormat="1" ht="20.25" customHeight="1">
      <c r="A40" s="140" t="s">
        <v>53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8"/>
      <c r="O40" s="140" t="s">
        <v>53</v>
      </c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</row>
    <row r="41" spans="1:27" s="11" customFormat="1" ht="27" customHeight="1">
      <c r="A41" s="138" t="str">
        <f>A2</f>
        <v>p{WimisiHi l(*Kiti pir&amp;xii-2015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0"/>
      <c r="O41" s="138" t="str">
        <f>A41</f>
        <v>p{WimisiHi l(*Kiti pir&amp;xii-2015</v>
      </c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</row>
    <row r="42" spans="1:27" s="11" customFormat="1" ht="24" customHeight="1">
      <c r="A42" s="139" t="s">
        <v>54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0"/>
      <c r="O42" s="139" t="s">
        <v>54</v>
      </c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</row>
    <row r="43" spans="1:27" s="11" customFormat="1" ht="20.25" customHeight="1">
      <c r="A43" s="135" t="s">
        <v>55</v>
      </c>
      <c r="B43" s="135"/>
      <c r="C43" s="135"/>
      <c r="D43" s="135"/>
      <c r="E43" s="136" t="str">
        <f>E4</f>
        <v>viDp_ri an_pimi p{iWi*mik SiiLi</v>
      </c>
      <c r="F43" s="136"/>
      <c r="G43" s="136"/>
      <c r="H43" s="136"/>
      <c r="I43" s="136"/>
      <c r="J43" s="136"/>
      <c r="K43" s="136"/>
      <c r="L43" s="136"/>
      <c r="M43" s="136"/>
      <c r="N43" s="10"/>
      <c r="O43" s="135" t="s">
        <v>55</v>
      </c>
      <c r="P43" s="135"/>
      <c r="Q43" s="135"/>
      <c r="R43" s="135"/>
      <c r="S43" s="136" t="str">
        <f>E43</f>
        <v>viDp_ri an_pimi p{iWi*mik SiiLi</v>
      </c>
      <c r="T43" s="136"/>
      <c r="U43" s="136"/>
      <c r="V43" s="136"/>
      <c r="W43" s="136"/>
      <c r="X43" s="136"/>
      <c r="Y43" s="136"/>
      <c r="Z43" s="136"/>
      <c r="AA43" s="136"/>
    </row>
    <row r="44" spans="1:27" s="11" customFormat="1" ht="20.25" customHeight="1">
      <c r="A44" s="135" t="s">
        <v>57</v>
      </c>
      <c r="B44" s="135"/>
      <c r="C44" s="12">
        <f>C5</f>
        <v>8</v>
      </c>
      <c r="D44" s="135" t="s">
        <v>58</v>
      </c>
      <c r="E44" s="135"/>
      <c r="F44" s="135"/>
      <c r="G44" s="135"/>
      <c r="H44" s="135" t="s">
        <v>59</v>
      </c>
      <c r="I44" s="135"/>
      <c r="J44" s="135"/>
      <c r="K44" s="136" t="s">
        <v>70</v>
      </c>
      <c r="L44" s="136"/>
      <c r="M44" s="136"/>
      <c r="N44" s="10"/>
      <c r="O44" s="135" t="s">
        <v>57</v>
      </c>
      <c r="P44" s="135"/>
      <c r="Q44" s="12">
        <f>C44</f>
        <v>8</v>
      </c>
      <c r="R44" s="135" t="s">
        <v>58</v>
      </c>
      <c r="S44" s="135"/>
      <c r="T44" s="135"/>
      <c r="U44" s="135"/>
      <c r="V44" s="135" t="s">
        <v>59</v>
      </c>
      <c r="W44" s="135"/>
      <c r="X44" s="135"/>
      <c r="Y44" s="136" t="s">
        <v>114</v>
      </c>
      <c r="Z44" s="136"/>
      <c r="AA44" s="136"/>
    </row>
    <row r="45" spans="1:27" s="11" customFormat="1" ht="20.25" customHeight="1">
      <c r="A45" s="135" t="s">
        <v>62</v>
      </c>
      <c r="B45" s="135"/>
      <c r="C45" s="135"/>
      <c r="D45" s="135"/>
      <c r="E45" s="135"/>
      <c r="F45" s="136">
        <f>F6</f>
        <v>16</v>
      </c>
      <c r="G45" s="136"/>
      <c r="H45" s="1"/>
      <c r="I45" s="10"/>
      <c r="J45" s="10"/>
      <c r="K45" s="10"/>
      <c r="L45" s="10"/>
      <c r="M45" s="10"/>
      <c r="N45" s="10"/>
      <c r="O45" s="135" t="s">
        <v>62</v>
      </c>
      <c r="P45" s="135"/>
      <c r="Q45" s="135"/>
      <c r="R45" s="135"/>
      <c r="S45" s="135"/>
      <c r="T45" s="136">
        <f>F45</f>
        <v>16</v>
      </c>
      <c r="U45" s="136"/>
      <c r="V45" s="10"/>
      <c r="W45" s="10"/>
      <c r="X45" s="10"/>
      <c r="Y45" s="10"/>
      <c r="Z45" s="10"/>
      <c r="AA45" s="10"/>
    </row>
    <row r="46" spans="1:27" s="11" customFormat="1" ht="20.25" customHeight="1">
      <c r="A46" s="135" t="s">
        <v>63</v>
      </c>
      <c r="B46" s="135"/>
      <c r="C46" s="135"/>
      <c r="D46" s="136">
        <f>D7</f>
        <v>16</v>
      </c>
      <c r="E46" s="136"/>
      <c r="F46" s="135" t="s">
        <v>64</v>
      </c>
      <c r="G46" s="135"/>
      <c r="H46" s="135"/>
      <c r="I46" s="135"/>
      <c r="J46" s="135"/>
      <c r="K46" s="136">
        <f>K7</f>
        <v>16</v>
      </c>
      <c r="L46" s="136"/>
      <c r="M46" s="10"/>
      <c r="N46" s="10"/>
      <c r="O46" s="135" t="s">
        <v>63</v>
      </c>
      <c r="P46" s="135"/>
      <c r="Q46" s="135"/>
      <c r="R46" s="136">
        <f>D46</f>
        <v>16</v>
      </c>
      <c r="S46" s="136"/>
      <c r="T46" s="135" t="s">
        <v>64</v>
      </c>
      <c r="U46" s="135"/>
      <c r="V46" s="135"/>
      <c r="W46" s="135"/>
      <c r="X46" s="135"/>
      <c r="Y46" s="136">
        <f>K46</f>
        <v>16</v>
      </c>
      <c r="Z46" s="136"/>
      <c r="AA46" s="10"/>
    </row>
    <row r="47" spans="1:27" s="9" customFormat="1" ht="4.5" customHeight="1">
      <c r="A47" s="8"/>
      <c r="B47" s="8"/>
      <c r="C47" s="8"/>
      <c r="D47" s="13"/>
      <c r="E47" s="13"/>
      <c r="F47" s="8"/>
      <c r="G47" s="8"/>
      <c r="H47" s="8"/>
      <c r="I47" s="8"/>
      <c r="J47" s="8"/>
      <c r="K47" s="13"/>
      <c r="L47" s="13"/>
      <c r="M47" s="8"/>
      <c r="N47" s="8"/>
      <c r="O47" s="8"/>
      <c r="P47" s="8"/>
      <c r="Q47" s="8"/>
      <c r="R47" s="13"/>
      <c r="S47" s="13"/>
      <c r="T47" s="8"/>
      <c r="U47" s="8"/>
      <c r="V47" s="8"/>
      <c r="W47" s="8"/>
      <c r="X47" s="8"/>
      <c r="Y47" s="13"/>
      <c r="Z47" s="13"/>
      <c r="AA47" s="8"/>
    </row>
    <row r="48" spans="1:27" s="16" customFormat="1" ht="39" customHeight="1">
      <c r="A48" s="14" t="s">
        <v>0</v>
      </c>
      <c r="B48" s="14" t="s">
        <v>65</v>
      </c>
      <c r="C48" s="14">
        <v>1</v>
      </c>
      <c r="D48" s="14">
        <v>2</v>
      </c>
      <c r="E48" s="14">
        <v>3</v>
      </c>
      <c r="F48" s="14">
        <v>4</v>
      </c>
      <c r="G48" s="14">
        <v>5</v>
      </c>
      <c r="H48" s="14">
        <v>6</v>
      </c>
      <c r="I48" s="14">
        <v>7</v>
      </c>
      <c r="J48" s="14">
        <v>8</v>
      </c>
      <c r="K48" s="14">
        <v>9</v>
      </c>
      <c r="L48" s="14">
        <v>10</v>
      </c>
      <c r="M48" s="14" t="s">
        <v>66</v>
      </c>
      <c r="N48" s="15"/>
      <c r="O48" s="14" t="s">
        <v>0</v>
      </c>
      <c r="P48" s="14" t="s">
        <v>65</v>
      </c>
      <c r="Q48" s="14">
        <v>1</v>
      </c>
      <c r="R48" s="14">
        <v>2</v>
      </c>
      <c r="S48" s="14">
        <v>3</v>
      </c>
      <c r="T48" s="14">
        <v>4</v>
      </c>
      <c r="U48" s="14">
        <v>5</v>
      </c>
      <c r="V48" s="14">
        <v>6</v>
      </c>
      <c r="W48" s="14">
        <v>7</v>
      </c>
      <c r="X48" s="14">
        <v>8</v>
      </c>
      <c r="Y48" s="14">
        <v>9</v>
      </c>
      <c r="Z48" s="14">
        <v>10</v>
      </c>
      <c r="AA48" s="14" t="s">
        <v>66</v>
      </c>
    </row>
    <row r="49" spans="1:27" s="20" customFormat="1" ht="39" customHeight="1">
      <c r="A49" s="17"/>
      <c r="B49" s="14" t="s">
        <v>66</v>
      </c>
      <c r="C49" s="18">
        <v>18</v>
      </c>
      <c r="D49" s="18">
        <v>4</v>
      </c>
      <c r="E49" s="18">
        <v>8</v>
      </c>
      <c r="F49" s="18">
        <v>10</v>
      </c>
      <c r="G49" s="18">
        <v>0</v>
      </c>
      <c r="H49" s="18">
        <v>0</v>
      </c>
      <c r="I49" s="18">
        <f>SUM(C49:H49)</f>
        <v>40</v>
      </c>
      <c r="J49" s="18">
        <v>40</v>
      </c>
      <c r="K49" s="18">
        <v>80</v>
      </c>
      <c r="L49" s="18"/>
      <c r="M49" s="18">
        <v>40</v>
      </c>
      <c r="N49" s="19"/>
      <c r="O49" s="17"/>
      <c r="P49" s="14" t="s">
        <v>66</v>
      </c>
      <c r="Q49" s="18">
        <v>10</v>
      </c>
      <c r="R49" s="18">
        <v>16</v>
      </c>
      <c r="S49" s="18">
        <v>12</v>
      </c>
      <c r="T49" s="18">
        <v>16</v>
      </c>
      <c r="U49" s="18">
        <v>13</v>
      </c>
      <c r="V49" s="18">
        <v>13</v>
      </c>
      <c r="W49" s="18">
        <v>0</v>
      </c>
      <c r="X49" s="18">
        <v>0</v>
      </c>
      <c r="Y49" s="18">
        <f>SUM(O49:X49)</f>
        <v>80</v>
      </c>
      <c r="Z49" s="18"/>
      <c r="AA49" s="18">
        <v>40</v>
      </c>
    </row>
    <row r="50" spans="1:27" s="24" customFormat="1" ht="17.25" customHeight="1">
      <c r="A50" s="21">
        <f>A11</f>
        <v>1</v>
      </c>
      <c r="B50" s="21"/>
      <c r="C50" s="22">
        <v>15</v>
      </c>
      <c r="D50" s="22">
        <v>4</v>
      </c>
      <c r="E50" s="22">
        <v>8</v>
      </c>
      <c r="F50" s="22">
        <v>10</v>
      </c>
      <c r="G50" s="22"/>
      <c r="H50" s="22"/>
      <c r="I50" s="18">
        <f>SUM(C50:H50)</f>
        <v>37</v>
      </c>
      <c r="J50" s="18">
        <v>38</v>
      </c>
      <c r="K50" s="18">
        <f>SUM(I50:J50)</f>
        <v>75</v>
      </c>
      <c r="L50" s="22"/>
      <c r="M50" s="18">
        <f>ROUND(K50/2,0)</f>
        <v>38</v>
      </c>
      <c r="N50" s="23"/>
      <c r="O50" s="21">
        <f>A50</f>
        <v>1</v>
      </c>
      <c r="P50" s="21"/>
      <c r="Q50" s="22">
        <v>10</v>
      </c>
      <c r="R50" s="22">
        <v>15</v>
      </c>
      <c r="S50" s="22">
        <v>12</v>
      </c>
      <c r="T50" s="22">
        <v>14</v>
      </c>
      <c r="U50" s="22">
        <v>10</v>
      </c>
      <c r="V50" s="22">
        <v>13</v>
      </c>
      <c r="W50" s="22"/>
      <c r="X50" s="22"/>
      <c r="Y50" s="22">
        <f>SUM(Q50:X50)</f>
        <v>74</v>
      </c>
      <c r="Z50" s="22"/>
      <c r="AA50" s="18">
        <f aca="true" t="shared" si="5" ref="AA50:AA65">ROUND(Y50/2,0)</f>
        <v>37</v>
      </c>
    </row>
    <row r="51" spans="1:27" s="24" customFormat="1" ht="17.25" customHeight="1">
      <c r="A51" s="21">
        <f aca="true" t="shared" si="6" ref="A51:A65">A12</f>
        <v>2</v>
      </c>
      <c r="B51" s="21"/>
      <c r="C51" s="22">
        <v>7</v>
      </c>
      <c r="D51" s="22">
        <v>4</v>
      </c>
      <c r="E51" s="22">
        <v>4</v>
      </c>
      <c r="F51" s="22">
        <v>8</v>
      </c>
      <c r="G51" s="22"/>
      <c r="H51" s="22"/>
      <c r="I51" s="18">
        <f>SUM(C51:H51)</f>
        <v>23</v>
      </c>
      <c r="J51" s="18">
        <v>31</v>
      </c>
      <c r="K51" s="18">
        <f>SUM(I51:J51)</f>
        <v>54</v>
      </c>
      <c r="L51" s="22"/>
      <c r="M51" s="18">
        <f aca="true" t="shared" si="7" ref="M51:M65">ROUND(K51/2,0)</f>
        <v>27</v>
      </c>
      <c r="N51" s="23"/>
      <c r="O51" s="21">
        <f aca="true" t="shared" si="8" ref="O51:O61">A51</f>
        <v>2</v>
      </c>
      <c r="P51" s="21"/>
      <c r="Q51" s="22">
        <v>10</v>
      </c>
      <c r="R51" s="22">
        <v>10</v>
      </c>
      <c r="S51" s="22">
        <v>3</v>
      </c>
      <c r="T51" s="22">
        <v>12</v>
      </c>
      <c r="U51" s="22">
        <v>7</v>
      </c>
      <c r="V51" s="22">
        <v>7</v>
      </c>
      <c r="W51" s="22"/>
      <c r="X51" s="22"/>
      <c r="Y51" s="22">
        <f aca="true" t="shared" si="9" ref="Y51:Y65">SUM(Q51:X51)</f>
        <v>49</v>
      </c>
      <c r="Z51" s="22"/>
      <c r="AA51" s="18">
        <f t="shared" si="5"/>
        <v>25</v>
      </c>
    </row>
    <row r="52" spans="1:27" s="24" customFormat="1" ht="17.25" customHeight="1">
      <c r="A52" s="21">
        <f t="shared" si="6"/>
        <v>3</v>
      </c>
      <c r="B52" s="21"/>
      <c r="C52" s="22">
        <v>12</v>
      </c>
      <c r="D52" s="22">
        <v>4</v>
      </c>
      <c r="E52" s="22">
        <v>6</v>
      </c>
      <c r="F52" s="22">
        <v>9</v>
      </c>
      <c r="G52" s="22"/>
      <c r="H52" s="22"/>
      <c r="I52" s="18">
        <f aca="true" t="shared" si="10" ref="I52:I65">SUM(C52:H52)</f>
        <v>31</v>
      </c>
      <c r="J52" s="18">
        <v>34</v>
      </c>
      <c r="K52" s="18">
        <f aca="true" t="shared" si="11" ref="K52:K65">SUM(I52:J52)</f>
        <v>65</v>
      </c>
      <c r="L52" s="22"/>
      <c r="M52" s="18">
        <f t="shared" si="7"/>
        <v>33</v>
      </c>
      <c r="N52" s="23"/>
      <c r="O52" s="21">
        <f t="shared" si="8"/>
        <v>3</v>
      </c>
      <c r="P52" s="21"/>
      <c r="Q52" s="22">
        <v>10</v>
      </c>
      <c r="R52" s="22">
        <v>12</v>
      </c>
      <c r="S52" s="22">
        <v>4</v>
      </c>
      <c r="T52" s="22">
        <v>9</v>
      </c>
      <c r="U52" s="22">
        <v>8</v>
      </c>
      <c r="V52" s="22">
        <v>6</v>
      </c>
      <c r="W52" s="22"/>
      <c r="X52" s="22"/>
      <c r="Y52" s="22">
        <f t="shared" si="9"/>
        <v>49</v>
      </c>
      <c r="Z52" s="22"/>
      <c r="AA52" s="18">
        <f t="shared" si="5"/>
        <v>25</v>
      </c>
    </row>
    <row r="53" spans="1:27" s="24" customFormat="1" ht="17.25" customHeight="1">
      <c r="A53" s="21">
        <f t="shared" si="6"/>
        <v>4</v>
      </c>
      <c r="B53" s="21"/>
      <c r="C53" s="22">
        <v>14</v>
      </c>
      <c r="D53" s="22">
        <v>4</v>
      </c>
      <c r="E53" s="22">
        <v>7</v>
      </c>
      <c r="F53" s="22">
        <v>10</v>
      </c>
      <c r="G53" s="22"/>
      <c r="H53" s="22"/>
      <c r="I53" s="18">
        <f t="shared" si="10"/>
        <v>35</v>
      </c>
      <c r="J53" s="18">
        <v>31</v>
      </c>
      <c r="K53" s="18">
        <f t="shared" si="11"/>
        <v>66</v>
      </c>
      <c r="L53" s="22"/>
      <c r="M53" s="18">
        <f t="shared" si="7"/>
        <v>33</v>
      </c>
      <c r="N53" s="23"/>
      <c r="O53" s="21">
        <f t="shared" si="8"/>
        <v>4</v>
      </c>
      <c r="P53" s="21"/>
      <c r="Q53" s="22">
        <v>10</v>
      </c>
      <c r="R53" s="22">
        <v>15</v>
      </c>
      <c r="S53" s="22">
        <v>11</v>
      </c>
      <c r="T53" s="22">
        <v>11</v>
      </c>
      <c r="U53" s="22">
        <v>10</v>
      </c>
      <c r="V53" s="22">
        <v>7</v>
      </c>
      <c r="W53" s="22"/>
      <c r="X53" s="22"/>
      <c r="Y53" s="22">
        <f t="shared" si="9"/>
        <v>64</v>
      </c>
      <c r="Z53" s="22"/>
      <c r="AA53" s="18">
        <f t="shared" si="5"/>
        <v>32</v>
      </c>
    </row>
    <row r="54" spans="1:27" s="24" customFormat="1" ht="17.25" customHeight="1">
      <c r="A54" s="21">
        <f t="shared" si="6"/>
        <v>5</v>
      </c>
      <c r="B54" s="21"/>
      <c r="C54" s="22">
        <v>5</v>
      </c>
      <c r="D54" s="22">
        <v>4</v>
      </c>
      <c r="E54" s="22">
        <v>5</v>
      </c>
      <c r="F54" s="22">
        <v>3</v>
      </c>
      <c r="G54" s="22"/>
      <c r="H54" s="22"/>
      <c r="I54" s="18">
        <f t="shared" si="10"/>
        <v>17</v>
      </c>
      <c r="J54" s="18">
        <v>24</v>
      </c>
      <c r="K54" s="18">
        <f t="shared" si="11"/>
        <v>41</v>
      </c>
      <c r="L54" s="22"/>
      <c r="M54" s="18">
        <f t="shared" si="7"/>
        <v>21</v>
      </c>
      <c r="N54" s="23"/>
      <c r="O54" s="21">
        <f t="shared" si="8"/>
        <v>5</v>
      </c>
      <c r="P54" s="21"/>
      <c r="Q54" s="22">
        <v>10</v>
      </c>
      <c r="R54" s="22">
        <v>15</v>
      </c>
      <c r="S54" s="22">
        <v>11</v>
      </c>
      <c r="T54" s="22">
        <v>11</v>
      </c>
      <c r="U54" s="22">
        <v>10</v>
      </c>
      <c r="V54" s="22">
        <v>7</v>
      </c>
      <c r="W54" s="22"/>
      <c r="X54" s="22"/>
      <c r="Y54" s="22">
        <f t="shared" si="9"/>
        <v>64</v>
      </c>
      <c r="Z54" s="22"/>
      <c r="AA54" s="18">
        <f t="shared" si="5"/>
        <v>32</v>
      </c>
    </row>
    <row r="55" spans="1:27" s="24" customFormat="1" ht="17.25" customHeight="1">
      <c r="A55" s="21">
        <f t="shared" si="6"/>
        <v>6</v>
      </c>
      <c r="B55" s="21"/>
      <c r="C55" s="22">
        <v>13</v>
      </c>
      <c r="D55" s="22">
        <v>4</v>
      </c>
      <c r="E55" s="22">
        <v>8</v>
      </c>
      <c r="F55" s="22">
        <v>8</v>
      </c>
      <c r="G55" s="22"/>
      <c r="H55" s="22"/>
      <c r="I55" s="18">
        <f t="shared" si="10"/>
        <v>33</v>
      </c>
      <c r="J55" s="18">
        <v>32</v>
      </c>
      <c r="K55" s="18">
        <f t="shared" si="11"/>
        <v>65</v>
      </c>
      <c r="L55" s="22"/>
      <c r="M55" s="18">
        <f t="shared" si="7"/>
        <v>33</v>
      </c>
      <c r="N55" s="23"/>
      <c r="O55" s="21">
        <f t="shared" si="8"/>
        <v>6</v>
      </c>
      <c r="P55" s="21"/>
      <c r="Q55" s="22">
        <v>9</v>
      </c>
      <c r="R55" s="22">
        <v>13</v>
      </c>
      <c r="S55" s="22">
        <v>12</v>
      </c>
      <c r="T55" s="22">
        <v>11</v>
      </c>
      <c r="U55" s="22">
        <v>7</v>
      </c>
      <c r="V55" s="22">
        <v>7</v>
      </c>
      <c r="W55" s="22"/>
      <c r="X55" s="22"/>
      <c r="Y55" s="22">
        <f t="shared" si="9"/>
        <v>59</v>
      </c>
      <c r="Z55" s="22"/>
      <c r="AA55" s="18">
        <f t="shared" si="5"/>
        <v>30</v>
      </c>
    </row>
    <row r="56" spans="1:27" s="24" customFormat="1" ht="17.25" customHeight="1">
      <c r="A56" s="21">
        <f t="shared" si="6"/>
        <v>7</v>
      </c>
      <c r="B56" s="21"/>
      <c r="C56" s="22">
        <v>10</v>
      </c>
      <c r="D56" s="22">
        <v>4</v>
      </c>
      <c r="E56" s="22">
        <v>6</v>
      </c>
      <c r="F56" s="22">
        <v>9</v>
      </c>
      <c r="G56" s="22"/>
      <c r="H56" s="22"/>
      <c r="I56" s="18">
        <f t="shared" si="10"/>
        <v>29</v>
      </c>
      <c r="J56" s="18">
        <v>30</v>
      </c>
      <c r="K56" s="18">
        <f t="shared" si="11"/>
        <v>59</v>
      </c>
      <c r="L56" s="22"/>
      <c r="M56" s="18">
        <f t="shared" si="7"/>
        <v>30</v>
      </c>
      <c r="N56" s="23"/>
      <c r="O56" s="21">
        <f t="shared" si="8"/>
        <v>7</v>
      </c>
      <c r="P56" s="21"/>
      <c r="Q56" s="22">
        <v>9</v>
      </c>
      <c r="R56" s="22">
        <v>10</v>
      </c>
      <c r="S56" s="22">
        <v>10</v>
      </c>
      <c r="T56" s="22">
        <v>9</v>
      </c>
      <c r="U56" s="22">
        <v>6</v>
      </c>
      <c r="V56" s="22">
        <v>12</v>
      </c>
      <c r="W56" s="22"/>
      <c r="X56" s="22"/>
      <c r="Y56" s="22">
        <f t="shared" si="9"/>
        <v>56</v>
      </c>
      <c r="Z56" s="22"/>
      <c r="AA56" s="18">
        <f t="shared" si="5"/>
        <v>28</v>
      </c>
    </row>
    <row r="57" spans="1:27" s="24" customFormat="1" ht="17.25" customHeight="1">
      <c r="A57" s="21">
        <f t="shared" si="6"/>
        <v>8</v>
      </c>
      <c r="B57" s="21"/>
      <c r="C57" s="22">
        <v>1</v>
      </c>
      <c r="D57" s="22">
        <v>4</v>
      </c>
      <c r="E57" s="22">
        <v>1</v>
      </c>
      <c r="F57" s="22">
        <v>1</v>
      </c>
      <c r="G57" s="22"/>
      <c r="H57" s="22"/>
      <c r="I57" s="18">
        <f t="shared" si="10"/>
        <v>7</v>
      </c>
      <c r="J57" s="18">
        <v>16</v>
      </c>
      <c r="K57" s="18">
        <f t="shared" si="11"/>
        <v>23</v>
      </c>
      <c r="L57" s="22"/>
      <c r="M57" s="18">
        <f t="shared" si="7"/>
        <v>12</v>
      </c>
      <c r="N57" s="23"/>
      <c r="O57" s="21">
        <f t="shared" si="8"/>
        <v>8</v>
      </c>
      <c r="P57" s="21"/>
      <c r="Q57" s="22">
        <v>9</v>
      </c>
      <c r="R57" s="22">
        <v>8</v>
      </c>
      <c r="S57" s="22">
        <v>3</v>
      </c>
      <c r="T57" s="22">
        <v>9</v>
      </c>
      <c r="U57" s="22">
        <v>4</v>
      </c>
      <c r="V57" s="22">
        <v>6</v>
      </c>
      <c r="W57" s="22"/>
      <c r="X57" s="22"/>
      <c r="Y57" s="22">
        <f t="shared" si="9"/>
        <v>39</v>
      </c>
      <c r="Z57" s="22"/>
      <c r="AA57" s="18">
        <f t="shared" si="5"/>
        <v>20</v>
      </c>
    </row>
    <row r="58" spans="1:27" s="24" customFormat="1" ht="17.25" customHeight="1">
      <c r="A58" s="21">
        <f t="shared" si="6"/>
        <v>9</v>
      </c>
      <c r="B58" s="21"/>
      <c r="C58" s="22">
        <v>7</v>
      </c>
      <c r="D58" s="22">
        <v>4</v>
      </c>
      <c r="E58" s="22">
        <v>6</v>
      </c>
      <c r="F58" s="22">
        <v>5</v>
      </c>
      <c r="G58" s="22"/>
      <c r="H58" s="22"/>
      <c r="I58" s="18">
        <f t="shared" si="10"/>
        <v>22</v>
      </c>
      <c r="J58" s="18">
        <v>23</v>
      </c>
      <c r="K58" s="18">
        <f t="shared" si="11"/>
        <v>45</v>
      </c>
      <c r="L58" s="22"/>
      <c r="M58" s="18">
        <f t="shared" si="7"/>
        <v>23</v>
      </c>
      <c r="N58" s="23"/>
      <c r="O58" s="21">
        <f t="shared" si="8"/>
        <v>9</v>
      </c>
      <c r="P58" s="21"/>
      <c r="Q58" s="22">
        <v>9</v>
      </c>
      <c r="R58" s="22">
        <v>11</v>
      </c>
      <c r="S58" s="22">
        <v>5</v>
      </c>
      <c r="T58" s="22">
        <v>9</v>
      </c>
      <c r="U58" s="22">
        <v>5</v>
      </c>
      <c r="V58" s="22">
        <v>8</v>
      </c>
      <c r="W58" s="22"/>
      <c r="X58" s="22"/>
      <c r="Y58" s="22">
        <f t="shared" si="9"/>
        <v>47</v>
      </c>
      <c r="Z58" s="22"/>
      <c r="AA58" s="18">
        <f t="shared" si="5"/>
        <v>24</v>
      </c>
    </row>
    <row r="59" spans="1:27" s="24" customFormat="1" ht="17.25" customHeight="1">
      <c r="A59" s="21">
        <f t="shared" si="6"/>
        <v>10</v>
      </c>
      <c r="B59" s="21"/>
      <c r="C59" s="22">
        <v>0</v>
      </c>
      <c r="D59" s="22">
        <v>0</v>
      </c>
      <c r="E59" s="22">
        <v>4</v>
      </c>
      <c r="F59" s="22">
        <v>0</v>
      </c>
      <c r="G59" s="22"/>
      <c r="H59" s="22"/>
      <c r="I59" s="18">
        <f t="shared" si="10"/>
        <v>4</v>
      </c>
      <c r="J59" s="18">
        <v>11</v>
      </c>
      <c r="K59" s="18">
        <f t="shared" si="11"/>
        <v>15</v>
      </c>
      <c r="L59" s="22"/>
      <c r="M59" s="18">
        <f t="shared" si="7"/>
        <v>8</v>
      </c>
      <c r="N59" s="23"/>
      <c r="O59" s="21">
        <f t="shared" si="8"/>
        <v>10</v>
      </c>
      <c r="P59" s="21"/>
      <c r="Q59" s="22">
        <v>5</v>
      </c>
      <c r="R59" s="22">
        <v>6</v>
      </c>
      <c r="S59" s="22">
        <v>0</v>
      </c>
      <c r="T59" s="22">
        <v>0</v>
      </c>
      <c r="U59" s="22">
        <v>1</v>
      </c>
      <c r="V59" s="22">
        <v>0</v>
      </c>
      <c r="W59" s="22"/>
      <c r="X59" s="22"/>
      <c r="Y59" s="22">
        <f t="shared" si="9"/>
        <v>12</v>
      </c>
      <c r="Z59" s="22"/>
      <c r="AA59" s="18">
        <f t="shared" si="5"/>
        <v>6</v>
      </c>
    </row>
    <row r="60" spans="1:27" s="24" customFormat="1" ht="17.25" customHeight="1">
      <c r="A60" s="21">
        <f t="shared" si="6"/>
        <v>11</v>
      </c>
      <c r="B60" s="21"/>
      <c r="C60" s="22">
        <v>10</v>
      </c>
      <c r="D60" s="22">
        <v>4</v>
      </c>
      <c r="E60" s="22">
        <v>7</v>
      </c>
      <c r="F60" s="22">
        <v>5</v>
      </c>
      <c r="G60" s="22"/>
      <c r="H60" s="22"/>
      <c r="I60" s="18">
        <f t="shared" si="10"/>
        <v>26</v>
      </c>
      <c r="J60" s="18">
        <v>27</v>
      </c>
      <c r="K60" s="18">
        <f t="shared" si="11"/>
        <v>53</v>
      </c>
      <c r="L60" s="22"/>
      <c r="M60" s="18">
        <f t="shared" si="7"/>
        <v>27</v>
      </c>
      <c r="N60" s="23"/>
      <c r="O60" s="21">
        <f t="shared" si="8"/>
        <v>11</v>
      </c>
      <c r="P60" s="21"/>
      <c r="Q60" s="22">
        <v>10</v>
      </c>
      <c r="R60" s="22">
        <v>14</v>
      </c>
      <c r="S60" s="22">
        <v>11</v>
      </c>
      <c r="T60" s="22">
        <v>12</v>
      </c>
      <c r="U60" s="22">
        <v>5</v>
      </c>
      <c r="V60" s="22">
        <v>11</v>
      </c>
      <c r="W60" s="22"/>
      <c r="X60" s="22"/>
      <c r="Y60" s="22">
        <f t="shared" si="9"/>
        <v>63</v>
      </c>
      <c r="Z60" s="22"/>
      <c r="AA60" s="18">
        <f t="shared" si="5"/>
        <v>32</v>
      </c>
    </row>
    <row r="61" spans="1:27" s="24" customFormat="1" ht="17.25" customHeight="1">
      <c r="A61" s="21">
        <f t="shared" si="6"/>
        <v>12</v>
      </c>
      <c r="B61" s="21"/>
      <c r="C61" s="22">
        <v>2</v>
      </c>
      <c r="D61" s="22">
        <v>2</v>
      </c>
      <c r="E61" s="22">
        <v>4</v>
      </c>
      <c r="F61" s="22">
        <v>3</v>
      </c>
      <c r="G61" s="22"/>
      <c r="H61" s="22"/>
      <c r="I61" s="18">
        <f t="shared" si="10"/>
        <v>11</v>
      </c>
      <c r="J61" s="18">
        <v>13</v>
      </c>
      <c r="K61" s="18">
        <f t="shared" si="11"/>
        <v>24</v>
      </c>
      <c r="L61" s="22"/>
      <c r="M61" s="18">
        <f t="shared" si="7"/>
        <v>12</v>
      </c>
      <c r="N61" s="23"/>
      <c r="O61" s="21">
        <f t="shared" si="8"/>
        <v>12</v>
      </c>
      <c r="P61" s="21"/>
      <c r="Q61" s="22">
        <v>10</v>
      </c>
      <c r="R61" s="22">
        <v>14</v>
      </c>
      <c r="S61" s="22">
        <v>11</v>
      </c>
      <c r="T61" s="22">
        <v>12</v>
      </c>
      <c r="U61" s="22">
        <v>5</v>
      </c>
      <c r="V61" s="22">
        <v>11</v>
      </c>
      <c r="W61" s="22"/>
      <c r="X61" s="22"/>
      <c r="Y61" s="22">
        <f t="shared" si="9"/>
        <v>63</v>
      </c>
      <c r="Z61" s="22"/>
      <c r="AA61" s="18">
        <f t="shared" si="5"/>
        <v>32</v>
      </c>
    </row>
    <row r="62" spans="1:27" s="24" customFormat="1" ht="17.25" customHeight="1">
      <c r="A62" s="21">
        <f t="shared" si="6"/>
        <v>13</v>
      </c>
      <c r="B62" s="21"/>
      <c r="C62" s="22">
        <v>5</v>
      </c>
      <c r="D62" s="22">
        <v>4</v>
      </c>
      <c r="E62" s="22">
        <v>5</v>
      </c>
      <c r="F62" s="22">
        <v>5</v>
      </c>
      <c r="G62" s="22"/>
      <c r="H62" s="22"/>
      <c r="I62" s="18">
        <f t="shared" si="10"/>
        <v>19</v>
      </c>
      <c r="J62" s="18">
        <v>16</v>
      </c>
      <c r="K62" s="18">
        <f t="shared" si="11"/>
        <v>35</v>
      </c>
      <c r="L62" s="22"/>
      <c r="M62" s="18">
        <f t="shared" si="7"/>
        <v>18</v>
      </c>
      <c r="N62" s="23"/>
      <c r="O62" s="21">
        <f>A62</f>
        <v>13</v>
      </c>
      <c r="P62" s="21"/>
      <c r="Q62" s="22">
        <v>8</v>
      </c>
      <c r="R62" s="22">
        <v>9</v>
      </c>
      <c r="S62" s="22">
        <v>9</v>
      </c>
      <c r="T62" s="22">
        <v>6</v>
      </c>
      <c r="U62" s="22">
        <v>8</v>
      </c>
      <c r="V62" s="22">
        <v>3</v>
      </c>
      <c r="W62" s="22"/>
      <c r="X62" s="22"/>
      <c r="Y62" s="22">
        <f t="shared" si="9"/>
        <v>43</v>
      </c>
      <c r="Z62" s="22"/>
      <c r="AA62" s="18">
        <f t="shared" si="5"/>
        <v>22</v>
      </c>
    </row>
    <row r="63" spans="1:27" s="24" customFormat="1" ht="17.25" customHeight="1">
      <c r="A63" s="21">
        <f t="shared" si="6"/>
        <v>14</v>
      </c>
      <c r="B63" s="21"/>
      <c r="C63" s="22">
        <v>17</v>
      </c>
      <c r="D63" s="22">
        <v>4</v>
      </c>
      <c r="E63" s="22">
        <v>6</v>
      </c>
      <c r="F63" s="22">
        <v>7</v>
      </c>
      <c r="G63" s="22"/>
      <c r="H63" s="22"/>
      <c r="I63" s="18">
        <f t="shared" si="10"/>
        <v>34</v>
      </c>
      <c r="J63" s="18">
        <v>29</v>
      </c>
      <c r="K63" s="18">
        <f t="shared" si="11"/>
        <v>63</v>
      </c>
      <c r="L63" s="22"/>
      <c r="M63" s="18">
        <f t="shared" si="7"/>
        <v>32</v>
      </c>
      <c r="N63" s="23"/>
      <c r="O63" s="21">
        <f>A63</f>
        <v>14</v>
      </c>
      <c r="P63" s="21"/>
      <c r="Q63" s="22">
        <v>10</v>
      </c>
      <c r="R63" s="22">
        <v>12</v>
      </c>
      <c r="S63" s="22">
        <v>12</v>
      </c>
      <c r="T63" s="22">
        <v>11</v>
      </c>
      <c r="U63" s="22">
        <v>7</v>
      </c>
      <c r="V63" s="22">
        <v>6</v>
      </c>
      <c r="W63" s="22"/>
      <c r="X63" s="22"/>
      <c r="Y63" s="22">
        <f t="shared" si="9"/>
        <v>58</v>
      </c>
      <c r="Z63" s="22"/>
      <c r="AA63" s="18">
        <f t="shared" si="5"/>
        <v>29</v>
      </c>
    </row>
    <row r="64" spans="1:27" s="24" customFormat="1" ht="17.25" customHeight="1">
      <c r="A64" s="21">
        <f t="shared" si="6"/>
        <v>15</v>
      </c>
      <c r="B64" s="21"/>
      <c r="C64" s="22">
        <v>16</v>
      </c>
      <c r="D64" s="22">
        <v>4</v>
      </c>
      <c r="E64" s="22">
        <v>6</v>
      </c>
      <c r="F64" s="22">
        <v>6</v>
      </c>
      <c r="G64" s="22"/>
      <c r="H64" s="22"/>
      <c r="I64" s="18">
        <f t="shared" si="10"/>
        <v>32</v>
      </c>
      <c r="J64" s="18">
        <v>30</v>
      </c>
      <c r="K64" s="18">
        <f t="shared" si="11"/>
        <v>62</v>
      </c>
      <c r="L64" s="22"/>
      <c r="M64" s="18">
        <f t="shared" si="7"/>
        <v>31</v>
      </c>
      <c r="N64" s="23"/>
      <c r="O64" s="21">
        <f>A64</f>
        <v>15</v>
      </c>
      <c r="P64" s="21"/>
      <c r="Q64" s="22">
        <v>10</v>
      </c>
      <c r="R64" s="22">
        <v>13</v>
      </c>
      <c r="S64" s="22">
        <v>12</v>
      </c>
      <c r="T64" s="22">
        <v>15</v>
      </c>
      <c r="U64" s="22">
        <v>9</v>
      </c>
      <c r="V64" s="22">
        <v>6</v>
      </c>
      <c r="W64" s="22"/>
      <c r="X64" s="22"/>
      <c r="Y64" s="22">
        <f t="shared" si="9"/>
        <v>65</v>
      </c>
      <c r="Z64" s="22"/>
      <c r="AA64" s="18">
        <f t="shared" si="5"/>
        <v>33</v>
      </c>
    </row>
    <row r="65" spans="1:27" s="24" customFormat="1" ht="17.25" customHeight="1">
      <c r="A65" s="21">
        <f t="shared" si="6"/>
        <v>16</v>
      </c>
      <c r="B65" s="21"/>
      <c r="C65" s="22">
        <v>16</v>
      </c>
      <c r="D65" s="22">
        <v>4</v>
      </c>
      <c r="E65" s="22">
        <v>6</v>
      </c>
      <c r="F65" s="22">
        <v>9</v>
      </c>
      <c r="G65" s="22"/>
      <c r="H65" s="22"/>
      <c r="I65" s="18">
        <f t="shared" si="10"/>
        <v>35</v>
      </c>
      <c r="J65" s="18">
        <v>34</v>
      </c>
      <c r="K65" s="18">
        <f t="shared" si="11"/>
        <v>69</v>
      </c>
      <c r="L65" s="22"/>
      <c r="M65" s="18">
        <f t="shared" si="7"/>
        <v>35</v>
      </c>
      <c r="N65" s="23"/>
      <c r="O65" s="21">
        <f>A65</f>
        <v>16</v>
      </c>
      <c r="P65" s="21"/>
      <c r="Q65" s="22">
        <v>9</v>
      </c>
      <c r="R65" s="22">
        <v>12</v>
      </c>
      <c r="S65" s="22">
        <v>12</v>
      </c>
      <c r="T65" s="22">
        <v>11</v>
      </c>
      <c r="U65" s="22">
        <v>9</v>
      </c>
      <c r="V65" s="22">
        <v>6</v>
      </c>
      <c r="W65" s="22"/>
      <c r="X65" s="22"/>
      <c r="Y65" s="22">
        <f t="shared" si="9"/>
        <v>59</v>
      </c>
      <c r="Z65" s="22"/>
      <c r="AA65" s="18">
        <f t="shared" si="5"/>
        <v>30</v>
      </c>
    </row>
    <row r="66" spans="1:27" s="24" customFormat="1" ht="17.25" customHeight="1">
      <c r="A66" s="21"/>
      <c r="B66" s="21"/>
      <c r="C66" s="22"/>
      <c r="D66" s="22"/>
      <c r="E66" s="22"/>
      <c r="F66" s="22"/>
      <c r="G66" s="22"/>
      <c r="H66" s="22"/>
      <c r="I66" s="18"/>
      <c r="J66" s="18"/>
      <c r="K66" s="18"/>
      <c r="L66" s="22"/>
      <c r="M66" s="18"/>
      <c r="N66" s="23"/>
      <c r="O66" s="21"/>
      <c r="P66" s="21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18"/>
    </row>
    <row r="67" spans="1:27" s="24" customFormat="1" ht="17.25" customHeight="1">
      <c r="A67" s="21"/>
      <c r="B67" s="21"/>
      <c r="C67" s="22"/>
      <c r="D67" s="22"/>
      <c r="E67" s="22"/>
      <c r="F67" s="22"/>
      <c r="G67" s="22"/>
      <c r="H67" s="22"/>
      <c r="I67" s="18"/>
      <c r="J67" s="18"/>
      <c r="K67" s="18"/>
      <c r="L67" s="22"/>
      <c r="M67" s="18"/>
      <c r="N67" s="23"/>
      <c r="O67" s="21"/>
      <c r="P67" s="21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18"/>
    </row>
    <row r="68" spans="1:27" s="24" customFormat="1" ht="17.25" customHeight="1">
      <c r="A68" s="21"/>
      <c r="B68" s="21"/>
      <c r="C68" s="22"/>
      <c r="D68" s="22"/>
      <c r="E68" s="22"/>
      <c r="F68" s="22"/>
      <c r="G68" s="22"/>
      <c r="H68" s="22"/>
      <c r="I68" s="18"/>
      <c r="J68" s="18"/>
      <c r="K68" s="18"/>
      <c r="L68" s="22"/>
      <c r="M68" s="18"/>
      <c r="N68" s="23"/>
      <c r="O68" s="21"/>
      <c r="P68" s="21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18"/>
    </row>
    <row r="69" spans="1:27" s="24" customFormat="1" ht="17.25" customHeight="1">
      <c r="A69" s="21"/>
      <c r="B69" s="21"/>
      <c r="C69" s="22"/>
      <c r="D69" s="22"/>
      <c r="E69" s="22"/>
      <c r="F69" s="22"/>
      <c r="G69" s="22"/>
      <c r="H69" s="22"/>
      <c r="I69" s="18"/>
      <c r="J69" s="18"/>
      <c r="K69" s="18"/>
      <c r="L69" s="22"/>
      <c r="M69" s="18"/>
      <c r="N69" s="23"/>
      <c r="O69" s="21"/>
      <c r="P69" s="21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s="24" customFormat="1" ht="17.25" customHeight="1">
      <c r="A70" s="21"/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3"/>
      <c r="O70" s="21"/>
      <c r="P70" s="21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s="24" customFormat="1" ht="17.25" customHeight="1">
      <c r="A71" s="21"/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/>
      <c r="O71" s="21"/>
      <c r="P71" s="21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27" s="24" customFormat="1" ht="17.25" customHeight="1">
      <c r="A72" s="21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3"/>
      <c r="O72" s="21"/>
      <c r="P72" s="21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 s="24" customFormat="1" ht="17.25" customHeight="1">
      <c r="A73" s="21"/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"/>
      <c r="O73" s="21"/>
      <c r="P73" s="21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s="24" customFormat="1" ht="17.25" customHeight="1">
      <c r="A74" s="21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3"/>
      <c r="O74" s="21"/>
      <c r="P74" s="21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1:27" s="24" customFormat="1" ht="17.25" customHeight="1">
      <c r="A75" s="21"/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3"/>
      <c r="O75" s="21"/>
      <c r="P75" s="21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27" s="24" customFormat="1" ht="17.25" customHeight="1">
      <c r="A76" s="21"/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3"/>
      <c r="O76" s="21"/>
      <c r="P76" s="21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s="24" customFormat="1" ht="105" customHeight="1">
      <c r="A77" s="137" t="s">
        <v>67</v>
      </c>
      <c r="B77" s="137"/>
      <c r="C77" s="137"/>
      <c r="D77" s="137"/>
      <c r="E77" s="137" t="s">
        <v>68</v>
      </c>
      <c r="F77" s="137"/>
      <c r="G77" s="137"/>
      <c r="H77" s="137"/>
      <c r="I77" s="137"/>
      <c r="J77" s="137" t="s">
        <v>69</v>
      </c>
      <c r="K77" s="137"/>
      <c r="L77" s="137"/>
      <c r="M77" s="137"/>
      <c r="N77" s="23"/>
      <c r="O77" s="137" t="s">
        <v>67</v>
      </c>
      <c r="P77" s="137"/>
      <c r="Q77" s="137"/>
      <c r="R77" s="137"/>
      <c r="S77" s="137" t="s">
        <v>68</v>
      </c>
      <c r="T77" s="137"/>
      <c r="U77" s="137"/>
      <c r="V77" s="137"/>
      <c r="W77" s="137"/>
      <c r="X77" s="137" t="s">
        <v>69</v>
      </c>
      <c r="Y77" s="137"/>
      <c r="Z77" s="137"/>
      <c r="AA77" s="137"/>
    </row>
    <row r="78" spans="1:27" s="26" customFormat="1" ht="6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10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 s="9" customFormat="1" ht="20.25" customHeight="1">
      <c r="A79" s="140" t="s">
        <v>53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8"/>
      <c r="O79" s="140" t="s">
        <v>53</v>
      </c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</row>
    <row r="80" spans="1:27" s="11" customFormat="1" ht="27" customHeight="1">
      <c r="A80" s="138" t="str">
        <f>A41</f>
        <v>p{WimisiHi l(*Kiti pir&amp;xii-2015</v>
      </c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0"/>
      <c r="O80" s="138" t="str">
        <f>A80</f>
        <v>p{WimisiHi l(*Kiti pir&amp;xii-2015</v>
      </c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</row>
    <row r="81" spans="1:27" s="11" customFormat="1" ht="24" customHeight="1">
      <c r="A81" s="139" t="s">
        <v>54</v>
      </c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0"/>
      <c r="O81" s="139" t="s">
        <v>54</v>
      </c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</row>
    <row r="82" spans="1:27" s="11" customFormat="1" ht="20.25" customHeight="1">
      <c r="A82" s="135" t="s">
        <v>55</v>
      </c>
      <c r="B82" s="135"/>
      <c r="C82" s="135"/>
      <c r="D82" s="135"/>
      <c r="E82" s="136" t="str">
        <f>E43</f>
        <v>viDp_ri an_pimi p{iWi*mik SiiLi</v>
      </c>
      <c r="F82" s="136"/>
      <c r="G82" s="136"/>
      <c r="H82" s="136"/>
      <c r="I82" s="136"/>
      <c r="J82" s="136"/>
      <c r="K82" s="136"/>
      <c r="L82" s="136"/>
      <c r="M82" s="136"/>
      <c r="N82" s="10"/>
      <c r="O82" s="135" t="s">
        <v>55</v>
      </c>
      <c r="P82" s="135"/>
      <c r="Q82" s="135"/>
      <c r="R82" s="135"/>
      <c r="S82" s="136" t="str">
        <f>E82</f>
        <v>viDp_ri an_pimi p{iWi*mik SiiLi</v>
      </c>
      <c r="T82" s="136"/>
      <c r="U82" s="136"/>
      <c r="V82" s="136"/>
      <c r="W82" s="136"/>
      <c r="X82" s="136"/>
      <c r="Y82" s="136"/>
      <c r="Z82" s="136"/>
      <c r="AA82" s="136"/>
    </row>
    <row r="83" spans="1:27" s="11" customFormat="1" ht="20.25" customHeight="1">
      <c r="A83" s="135" t="s">
        <v>57</v>
      </c>
      <c r="B83" s="135"/>
      <c r="C83" s="12">
        <f>C44</f>
        <v>8</v>
      </c>
      <c r="D83" s="135" t="s">
        <v>58</v>
      </c>
      <c r="E83" s="135"/>
      <c r="F83" s="135"/>
      <c r="G83" s="135"/>
      <c r="H83" s="135" t="s">
        <v>59</v>
      </c>
      <c r="I83" s="135"/>
      <c r="J83" s="135"/>
      <c r="K83" s="136" t="s">
        <v>78</v>
      </c>
      <c r="L83" s="136"/>
      <c r="M83" s="136"/>
      <c r="N83" s="10"/>
      <c r="O83" s="135" t="s">
        <v>57</v>
      </c>
      <c r="P83" s="135"/>
      <c r="Q83" s="12">
        <f>C83</f>
        <v>8</v>
      </c>
      <c r="R83" s="135" t="s">
        <v>58</v>
      </c>
      <c r="S83" s="135"/>
      <c r="T83" s="135"/>
      <c r="U83" s="135"/>
      <c r="V83" s="135" t="s">
        <v>59</v>
      </c>
      <c r="W83" s="135"/>
      <c r="X83" s="135"/>
      <c r="Y83" s="136" t="s">
        <v>115</v>
      </c>
      <c r="Z83" s="136"/>
      <c r="AA83" s="136"/>
    </row>
    <row r="84" spans="1:27" s="11" customFormat="1" ht="20.25" customHeight="1">
      <c r="A84" s="135" t="s">
        <v>62</v>
      </c>
      <c r="B84" s="135"/>
      <c r="C84" s="135"/>
      <c r="D84" s="135"/>
      <c r="E84" s="135"/>
      <c r="F84" s="136">
        <f>F45</f>
        <v>16</v>
      </c>
      <c r="G84" s="136"/>
      <c r="H84" s="1"/>
      <c r="I84" s="10"/>
      <c r="J84" s="10"/>
      <c r="K84" s="10"/>
      <c r="L84" s="10"/>
      <c r="M84" s="10"/>
      <c r="N84" s="10"/>
      <c r="O84" s="135" t="s">
        <v>62</v>
      </c>
      <c r="P84" s="135"/>
      <c r="Q84" s="135"/>
      <c r="R84" s="135"/>
      <c r="S84" s="135"/>
      <c r="T84" s="136">
        <f>F84</f>
        <v>16</v>
      </c>
      <c r="U84" s="136"/>
      <c r="V84" s="10"/>
      <c r="W84" s="10"/>
      <c r="X84" s="10"/>
      <c r="Y84" s="10"/>
      <c r="Z84" s="10"/>
      <c r="AA84" s="10"/>
    </row>
    <row r="85" spans="1:27" s="11" customFormat="1" ht="20.25" customHeight="1">
      <c r="A85" s="135" t="s">
        <v>63</v>
      </c>
      <c r="B85" s="135"/>
      <c r="C85" s="135"/>
      <c r="D85" s="136">
        <f>D46</f>
        <v>16</v>
      </c>
      <c r="E85" s="136"/>
      <c r="F85" s="135" t="s">
        <v>64</v>
      </c>
      <c r="G85" s="135"/>
      <c r="H85" s="135"/>
      <c r="I85" s="135"/>
      <c r="J85" s="135"/>
      <c r="K85" s="136">
        <f>K46</f>
        <v>16</v>
      </c>
      <c r="L85" s="136"/>
      <c r="M85" s="10"/>
      <c r="N85" s="10"/>
      <c r="O85" s="135" t="s">
        <v>63</v>
      </c>
      <c r="P85" s="135"/>
      <c r="Q85" s="135"/>
      <c r="R85" s="136">
        <f>D85</f>
        <v>16</v>
      </c>
      <c r="S85" s="136"/>
      <c r="T85" s="135" t="s">
        <v>64</v>
      </c>
      <c r="U85" s="135"/>
      <c r="V85" s="135"/>
      <c r="W85" s="135"/>
      <c r="X85" s="135"/>
      <c r="Y85" s="136">
        <f>K85</f>
        <v>16</v>
      </c>
      <c r="Z85" s="136"/>
      <c r="AA85" s="10"/>
    </row>
    <row r="86" spans="1:27" s="9" customFormat="1" ht="4.5" customHeight="1">
      <c r="A86" s="8"/>
      <c r="B86" s="8"/>
      <c r="C86" s="8"/>
      <c r="D86" s="13"/>
      <c r="E86" s="13"/>
      <c r="F86" s="8"/>
      <c r="G86" s="8"/>
      <c r="H86" s="8"/>
      <c r="I86" s="8"/>
      <c r="J86" s="8"/>
      <c r="K86" s="13"/>
      <c r="L86" s="13"/>
      <c r="M86" s="8"/>
      <c r="N86" s="8"/>
      <c r="O86" s="8"/>
      <c r="P86" s="8"/>
      <c r="Q86" s="8"/>
      <c r="R86" s="13"/>
      <c r="S86" s="13"/>
      <c r="T86" s="8"/>
      <c r="U86" s="8"/>
      <c r="V86" s="8"/>
      <c r="W86" s="8"/>
      <c r="X86" s="8"/>
      <c r="Y86" s="13"/>
      <c r="Z86" s="13"/>
      <c r="AA86" s="8"/>
    </row>
    <row r="87" spans="1:27" s="16" customFormat="1" ht="39" customHeight="1">
      <c r="A87" s="14" t="s">
        <v>0</v>
      </c>
      <c r="B87" s="14" t="s">
        <v>65</v>
      </c>
      <c r="C87" s="14">
        <v>1</v>
      </c>
      <c r="D87" s="14">
        <v>2</v>
      </c>
      <c r="E87" s="14">
        <v>3</v>
      </c>
      <c r="F87" s="14">
        <v>4</v>
      </c>
      <c r="G87" s="14">
        <v>5</v>
      </c>
      <c r="H87" s="14">
        <v>6</v>
      </c>
      <c r="I87" s="14">
        <v>7</v>
      </c>
      <c r="J87" s="14">
        <v>8</v>
      </c>
      <c r="K87" s="14">
        <v>9</v>
      </c>
      <c r="L87" s="14">
        <v>10</v>
      </c>
      <c r="M87" s="14" t="s">
        <v>66</v>
      </c>
      <c r="N87" s="15"/>
      <c r="O87" s="14" t="s">
        <v>0</v>
      </c>
      <c r="P87" s="14" t="s">
        <v>65</v>
      </c>
      <c r="Q87" s="14">
        <v>1</v>
      </c>
      <c r="R87" s="14">
        <v>2</v>
      </c>
      <c r="S87" s="14">
        <v>3</v>
      </c>
      <c r="T87" s="14">
        <v>4</v>
      </c>
      <c r="U87" s="14">
        <v>5</v>
      </c>
      <c r="V87" s="14">
        <v>6</v>
      </c>
      <c r="W87" s="14">
        <v>7</v>
      </c>
      <c r="X87" s="14">
        <v>8</v>
      </c>
      <c r="Y87" s="14">
        <v>9</v>
      </c>
      <c r="Z87" s="14">
        <v>10</v>
      </c>
      <c r="AA87" s="14" t="s">
        <v>66</v>
      </c>
    </row>
    <row r="88" spans="1:27" s="20" customFormat="1" ht="39" customHeight="1">
      <c r="A88" s="17"/>
      <c r="B88" s="14" t="s">
        <v>66</v>
      </c>
      <c r="C88" s="18">
        <v>10</v>
      </c>
      <c r="D88" s="18">
        <v>16</v>
      </c>
      <c r="E88" s="18">
        <v>12</v>
      </c>
      <c r="F88" s="18">
        <v>16</v>
      </c>
      <c r="G88" s="18">
        <v>13</v>
      </c>
      <c r="H88" s="18">
        <v>13</v>
      </c>
      <c r="I88" s="18">
        <v>0</v>
      </c>
      <c r="J88" s="18">
        <v>0</v>
      </c>
      <c r="K88" s="18">
        <f>SUM(A88:J88)</f>
        <v>80</v>
      </c>
      <c r="L88" s="18"/>
      <c r="M88" s="18">
        <v>40</v>
      </c>
      <c r="N88" s="19"/>
      <c r="O88" s="17"/>
      <c r="P88" s="14" t="s">
        <v>66</v>
      </c>
      <c r="Q88" s="18">
        <v>10</v>
      </c>
      <c r="R88" s="18">
        <v>16</v>
      </c>
      <c r="S88" s="18">
        <v>12</v>
      </c>
      <c r="T88" s="18">
        <v>16</v>
      </c>
      <c r="U88" s="18">
        <v>13</v>
      </c>
      <c r="V88" s="18">
        <v>13</v>
      </c>
      <c r="W88" s="18">
        <v>0</v>
      </c>
      <c r="X88" s="18">
        <v>0</v>
      </c>
      <c r="Y88" s="18">
        <f>SUM(O88:X88)</f>
        <v>80</v>
      </c>
      <c r="Z88" s="18"/>
      <c r="AA88" s="18">
        <v>40</v>
      </c>
    </row>
    <row r="89" spans="1:27" s="24" customFormat="1" ht="17.25" customHeight="1">
      <c r="A89" s="21">
        <f>A50</f>
        <v>1</v>
      </c>
      <c r="B89" s="21"/>
      <c r="C89" s="22">
        <v>10</v>
      </c>
      <c r="D89" s="22">
        <v>15</v>
      </c>
      <c r="E89" s="22">
        <v>12</v>
      </c>
      <c r="F89" s="22">
        <v>14</v>
      </c>
      <c r="G89" s="22">
        <v>10</v>
      </c>
      <c r="H89" s="22">
        <v>13</v>
      </c>
      <c r="I89" s="22"/>
      <c r="J89" s="22"/>
      <c r="K89" s="22">
        <f>SUM(C89:J89)</f>
        <v>74</v>
      </c>
      <c r="L89" s="22"/>
      <c r="M89" s="18">
        <f aca="true" t="shared" si="12" ref="M89:M104">ROUND(K89/2,0)</f>
        <v>37</v>
      </c>
      <c r="N89" s="23"/>
      <c r="O89" s="21">
        <f>A89</f>
        <v>1</v>
      </c>
      <c r="P89" s="21"/>
      <c r="Q89" s="22">
        <v>10</v>
      </c>
      <c r="R89" s="22">
        <v>15</v>
      </c>
      <c r="S89" s="22">
        <v>12</v>
      </c>
      <c r="T89" s="22">
        <v>14</v>
      </c>
      <c r="U89" s="22">
        <v>10</v>
      </c>
      <c r="V89" s="22">
        <v>13</v>
      </c>
      <c r="W89" s="22"/>
      <c r="X89" s="22"/>
      <c r="Y89" s="22">
        <f>SUM(Q89:X89)</f>
        <v>74</v>
      </c>
      <c r="Z89" s="22"/>
      <c r="AA89" s="18">
        <f aca="true" t="shared" si="13" ref="AA89:AA104">ROUND(Y89/2,0)</f>
        <v>37</v>
      </c>
    </row>
    <row r="90" spans="1:27" s="24" customFormat="1" ht="17.25" customHeight="1">
      <c r="A90" s="21">
        <f aca="true" t="shared" si="14" ref="A90:A104">A51</f>
        <v>2</v>
      </c>
      <c r="B90" s="21"/>
      <c r="C90" s="22">
        <v>10</v>
      </c>
      <c r="D90" s="22">
        <v>10</v>
      </c>
      <c r="E90" s="22">
        <v>3</v>
      </c>
      <c r="F90" s="22">
        <v>12</v>
      </c>
      <c r="G90" s="22">
        <v>7</v>
      </c>
      <c r="H90" s="22">
        <v>7</v>
      </c>
      <c r="I90" s="22"/>
      <c r="J90" s="22"/>
      <c r="K90" s="22">
        <f aca="true" t="shared" si="15" ref="K90:K104">SUM(C90:J90)</f>
        <v>49</v>
      </c>
      <c r="L90" s="22"/>
      <c r="M90" s="18">
        <f t="shared" si="12"/>
        <v>25</v>
      </c>
      <c r="N90" s="23"/>
      <c r="O90" s="21">
        <f aca="true" t="shared" si="16" ref="O90:O104">A90</f>
        <v>2</v>
      </c>
      <c r="P90" s="21"/>
      <c r="Q90" s="22">
        <v>10</v>
      </c>
      <c r="R90" s="22">
        <v>10</v>
      </c>
      <c r="S90" s="22">
        <v>3</v>
      </c>
      <c r="T90" s="22">
        <v>12</v>
      </c>
      <c r="U90" s="22">
        <v>7</v>
      </c>
      <c r="V90" s="22">
        <v>7</v>
      </c>
      <c r="W90" s="22"/>
      <c r="X90" s="22"/>
      <c r="Y90" s="22">
        <f aca="true" t="shared" si="17" ref="Y90:Y104">SUM(Q90:X90)</f>
        <v>49</v>
      </c>
      <c r="Z90" s="22"/>
      <c r="AA90" s="18">
        <f t="shared" si="13"/>
        <v>25</v>
      </c>
    </row>
    <row r="91" spans="1:27" s="24" customFormat="1" ht="17.25" customHeight="1">
      <c r="A91" s="21">
        <f t="shared" si="14"/>
        <v>3</v>
      </c>
      <c r="B91" s="21"/>
      <c r="C91" s="22">
        <v>10</v>
      </c>
      <c r="D91" s="22">
        <v>12</v>
      </c>
      <c r="E91" s="22">
        <v>4</v>
      </c>
      <c r="F91" s="22">
        <v>9</v>
      </c>
      <c r="G91" s="22">
        <v>8</v>
      </c>
      <c r="H91" s="22">
        <v>6</v>
      </c>
      <c r="I91" s="22"/>
      <c r="J91" s="22"/>
      <c r="K91" s="22">
        <f t="shared" si="15"/>
        <v>49</v>
      </c>
      <c r="L91" s="22"/>
      <c r="M91" s="18">
        <f t="shared" si="12"/>
        <v>25</v>
      </c>
      <c r="N91" s="23"/>
      <c r="O91" s="21">
        <f t="shared" si="16"/>
        <v>3</v>
      </c>
      <c r="P91" s="21"/>
      <c r="Q91" s="22">
        <v>10</v>
      </c>
      <c r="R91" s="22">
        <v>12</v>
      </c>
      <c r="S91" s="22">
        <v>4</v>
      </c>
      <c r="T91" s="22">
        <v>9</v>
      </c>
      <c r="U91" s="22">
        <v>8</v>
      </c>
      <c r="V91" s="22">
        <v>6</v>
      </c>
      <c r="W91" s="22"/>
      <c r="X91" s="22"/>
      <c r="Y91" s="22">
        <f t="shared" si="17"/>
        <v>49</v>
      </c>
      <c r="Z91" s="22"/>
      <c r="AA91" s="18">
        <f t="shared" si="13"/>
        <v>25</v>
      </c>
    </row>
    <row r="92" spans="1:27" s="24" customFormat="1" ht="17.25" customHeight="1">
      <c r="A92" s="21">
        <f t="shared" si="14"/>
        <v>4</v>
      </c>
      <c r="B92" s="21"/>
      <c r="C92" s="22">
        <v>10</v>
      </c>
      <c r="D92" s="22">
        <v>15</v>
      </c>
      <c r="E92" s="22">
        <v>11</v>
      </c>
      <c r="F92" s="22">
        <v>11</v>
      </c>
      <c r="G92" s="22">
        <v>10</v>
      </c>
      <c r="H92" s="22">
        <v>7</v>
      </c>
      <c r="I92" s="22"/>
      <c r="J92" s="22"/>
      <c r="K92" s="22">
        <f t="shared" si="15"/>
        <v>64</v>
      </c>
      <c r="L92" s="22"/>
      <c r="M92" s="18">
        <f t="shared" si="12"/>
        <v>32</v>
      </c>
      <c r="N92" s="23"/>
      <c r="O92" s="21">
        <f t="shared" si="16"/>
        <v>4</v>
      </c>
      <c r="P92" s="21"/>
      <c r="Q92" s="22">
        <v>10</v>
      </c>
      <c r="R92" s="22">
        <v>15</v>
      </c>
      <c r="S92" s="22">
        <v>11</v>
      </c>
      <c r="T92" s="22">
        <v>11</v>
      </c>
      <c r="U92" s="22">
        <v>10</v>
      </c>
      <c r="V92" s="22">
        <v>7</v>
      </c>
      <c r="W92" s="22"/>
      <c r="X92" s="22"/>
      <c r="Y92" s="22">
        <f t="shared" si="17"/>
        <v>64</v>
      </c>
      <c r="Z92" s="22"/>
      <c r="AA92" s="18">
        <f t="shared" si="13"/>
        <v>32</v>
      </c>
    </row>
    <row r="93" spans="1:27" s="24" customFormat="1" ht="17.25" customHeight="1">
      <c r="A93" s="21">
        <f t="shared" si="14"/>
        <v>5</v>
      </c>
      <c r="B93" s="21"/>
      <c r="C93" s="22">
        <v>10</v>
      </c>
      <c r="D93" s="22">
        <v>15</v>
      </c>
      <c r="E93" s="22">
        <v>11</v>
      </c>
      <c r="F93" s="22">
        <v>11</v>
      </c>
      <c r="G93" s="22">
        <v>10</v>
      </c>
      <c r="H93" s="22">
        <v>7</v>
      </c>
      <c r="I93" s="22"/>
      <c r="J93" s="22"/>
      <c r="K93" s="22">
        <f t="shared" si="15"/>
        <v>64</v>
      </c>
      <c r="L93" s="22"/>
      <c r="M93" s="18">
        <f t="shared" si="12"/>
        <v>32</v>
      </c>
      <c r="N93" s="23"/>
      <c r="O93" s="21">
        <f t="shared" si="16"/>
        <v>5</v>
      </c>
      <c r="P93" s="21"/>
      <c r="Q93" s="22">
        <v>10</v>
      </c>
      <c r="R93" s="22">
        <v>15</v>
      </c>
      <c r="S93" s="22">
        <v>11</v>
      </c>
      <c r="T93" s="22">
        <v>11</v>
      </c>
      <c r="U93" s="22">
        <v>10</v>
      </c>
      <c r="V93" s="22">
        <v>7</v>
      </c>
      <c r="W93" s="22"/>
      <c r="X93" s="22"/>
      <c r="Y93" s="22">
        <f t="shared" si="17"/>
        <v>64</v>
      </c>
      <c r="Z93" s="22"/>
      <c r="AA93" s="18">
        <f t="shared" si="13"/>
        <v>32</v>
      </c>
    </row>
    <row r="94" spans="1:27" s="24" customFormat="1" ht="17.25" customHeight="1">
      <c r="A94" s="21">
        <f t="shared" si="14"/>
        <v>6</v>
      </c>
      <c r="B94" s="21"/>
      <c r="C94" s="22">
        <v>9</v>
      </c>
      <c r="D94" s="22">
        <v>13</v>
      </c>
      <c r="E94" s="22">
        <v>12</v>
      </c>
      <c r="F94" s="22">
        <v>11</v>
      </c>
      <c r="G94" s="22">
        <v>7</v>
      </c>
      <c r="H94" s="22">
        <v>7</v>
      </c>
      <c r="I94" s="22"/>
      <c r="J94" s="22"/>
      <c r="K94" s="22">
        <f t="shared" si="15"/>
        <v>59</v>
      </c>
      <c r="L94" s="22"/>
      <c r="M94" s="18">
        <f t="shared" si="12"/>
        <v>30</v>
      </c>
      <c r="N94" s="23"/>
      <c r="O94" s="21">
        <f t="shared" si="16"/>
        <v>6</v>
      </c>
      <c r="P94" s="21"/>
      <c r="Q94" s="22">
        <v>9</v>
      </c>
      <c r="R94" s="22">
        <v>13</v>
      </c>
      <c r="S94" s="22">
        <v>12</v>
      </c>
      <c r="T94" s="22">
        <v>11</v>
      </c>
      <c r="U94" s="22">
        <v>7</v>
      </c>
      <c r="V94" s="22">
        <v>7</v>
      </c>
      <c r="W94" s="22"/>
      <c r="X94" s="22"/>
      <c r="Y94" s="22">
        <f t="shared" si="17"/>
        <v>59</v>
      </c>
      <c r="Z94" s="22"/>
      <c r="AA94" s="18">
        <f t="shared" si="13"/>
        <v>30</v>
      </c>
    </row>
    <row r="95" spans="1:27" s="24" customFormat="1" ht="17.25" customHeight="1">
      <c r="A95" s="21">
        <f t="shared" si="14"/>
        <v>7</v>
      </c>
      <c r="B95" s="21"/>
      <c r="C95" s="22">
        <v>9</v>
      </c>
      <c r="D95" s="22">
        <v>10</v>
      </c>
      <c r="E95" s="22">
        <v>10</v>
      </c>
      <c r="F95" s="22">
        <v>9</v>
      </c>
      <c r="G95" s="22">
        <v>6</v>
      </c>
      <c r="H95" s="22">
        <v>12</v>
      </c>
      <c r="I95" s="22"/>
      <c r="J95" s="22"/>
      <c r="K95" s="22">
        <f t="shared" si="15"/>
        <v>56</v>
      </c>
      <c r="L95" s="22"/>
      <c r="M95" s="18">
        <f t="shared" si="12"/>
        <v>28</v>
      </c>
      <c r="N95" s="23"/>
      <c r="O95" s="21">
        <f t="shared" si="16"/>
        <v>7</v>
      </c>
      <c r="P95" s="21"/>
      <c r="Q95" s="22">
        <v>9</v>
      </c>
      <c r="R95" s="22">
        <v>10</v>
      </c>
      <c r="S95" s="22">
        <v>10</v>
      </c>
      <c r="T95" s="22">
        <v>9</v>
      </c>
      <c r="U95" s="22">
        <v>6</v>
      </c>
      <c r="V95" s="22">
        <v>12</v>
      </c>
      <c r="W95" s="22"/>
      <c r="X95" s="22"/>
      <c r="Y95" s="22">
        <f t="shared" si="17"/>
        <v>56</v>
      </c>
      <c r="Z95" s="22"/>
      <c r="AA95" s="18">
        <f t="shared" si="13"/>
        <v>28</v>
      </c>
    </row>
    <row r="96" spans="1:27" s="24" customFormat="1" ht="17.25" customHeight="1">
      <c r="A96" s="21">
        <f t="shared" si="14"/>
        <v>8</v>
      </c>
      <c r="B96" s="21"/>
      <c r="C96" s="22">
        <v>9</v>
      </c>
      <c r="D96" s="22">
        <v>8</v>
      </c>
      <c r="E96" s="22">
        <v>3</v>
      </c>
      <c r="F96" s="22">
        <v>9</v>
      </c>
      <c r="G96" s="22">
        <v>4</v>
      </c>
      <c r="H96" s="22">
        <v>6</v>
      </c>
      <c r="I96" s="22"/>
      <c r="J96" s="22"/>
      <c r="K96" s="22">
        <f t="shared" si="15"/>
        <v>39</v>
      </c>
      <c r="L96" s="22"/>
      <c r="M96" s="18">
        <f t="shared" si="12"/>
        <v>20</v>
      </c>
      <c r="N96" s="23"/>
      <c r="O96" s="21">
        <f t="shared" si="16"/>
        <v>8</v>
      </c>
      <c r="P96" s="21"/>
      <c r="Q96" s="22">
        <v>9</v>
      </c>
      <c r="R96" s="22">
        <v>8</v>
      </c>
      <c r="S96" s="22">
        <v>3</v>
      </c>
      <c r="T96" s="22">
        <v>9</v>
      </c>
      <c r="U96" s="22">
        <v>4</v>
      </c>
      <c r="V96" s="22">
        <v>6</v>
      </c>
      <c r="W96" s="22"/>
      <c r="X96" s="22"/>
      <c r="Y96" s="22">
        <f t="shared" si="17"/>
        <v>39</v>
      </c>
      <c r="Z96" s="22"/>
      <c r="AA96" s="18">
        <f t="shared" si="13"/>
        <v>20</v>
      </c>
    </row>
    <row r="97" spans="1:27" s="24" customFormat="1" ht="17.25" customHeight="1">
      <c r="A97" s="21">
        <f t="shared" si="14"/>
        <v>9</v>
      </c>
      <c r="B97" s="21"/>
      <c r="C97" s="22">
        <v>9</v>
      </c>
      <c r="D97" s="22">
        <v>11</v>
      </c>
      <c r="E97" s="22">
        <v>5</v>
      </c>
      <c r="F97" s="22">
        <v>9</v>
      </c>
      <c r="G97" s="22">
        <v>5</v>
      </c>
      <c r="H97" s="22">
        <v>8</v>
      </c>
      <c r="I97" s="22"/>
      <c r="J97" s="22"/>
      <c r="K97" s="22">
        <f t="shared" si="15"/>
        <v>47</v>
      </c>
      <c r="L97" s="22"/>
      <c r="M97" s="18">
        <f t="shared" si="12"/>
        <v>24</v>
      </c>
      <c r="N97" s="23"/>
      <c r="O97" s="21">
        <f t="shared" si="16"/>
        <v>9</v>
      </c>
      <c r="P97" s="21"/>
      <c r="Q97" s="22">
        <v>9</v>
      </c>
      <c r="R97" s="22">
        <v>11</v>
      </c>
      <c r="S97" s="22">
        <v>5</v>
      </c>
      <c r="T97" s="22">
        <v>9</v>
      </c>
      <c r="U97" s="22">
        <v>5</v>
      </c>
      <c r="V97" s="22">
        <v>8</v>
      </c>
      <c r="W97" s="22"/>
      <c r="X97" s="22"/>
      <c r="Y97" s="22">
        <f t="shared" si="17"/>
        <v>47</v>
      </c>
      <c r="Z97" s="22"/>
      <c r="AA97" s="18">
        <f t="shared" si="13"/>
        <v>24</v>
      </c>
    </row>
    <row r="98" spans="1:27" s="24" customFormat="1" ht="17.25" customHeight="1">
      <c r="A98" s="21">
        <f t="shared" si="14"/>
        <v>10</v>
      </c>
      <c r="B98" s="21"/>
      <c r="C98" s="22">
        <v>5</v>
      </c>
      <c r="D98" s="22">
        <v>6</v>
      </c>
      <c r="E98" s="22">
        <v>0</v>
      </c>
      <c r="F98" s="22">
        <v>0</v>
      </c>
      <c r="G98" s="22">
        <v>1</v>
      </c>
      <c r="H98" s="22">
        <v>0</v>
      </c>
      <c r="I98" s="22"/>
      <c r="J98" s="22"/>
      <c r="K98" s="22">
        <f t="shared" si="15"/>
        <v>12</v>
      </c>
      <c r="L98" s="22"/>
      <c r="M98" s="18">
        <f t="shared" si="12"/>
        <v>6</v>
      </c>
      <c r="N98" s="23"/>
      <c r="O98" s="21">
        <f t="shared" si="16"/>
        <v>10</v>
      </c>
      <c r="P98" s="21"/>
      <c r="Q98" s="22">
        <v>5</v>
      </c>
      <c r="R98" s="22">
        <v>6</v>
      </c>
      <c r="S98" s="22">
        <v>0</v>
      </c>
      <c r="T98" s="22">
        <v>0</v>
      </c>
      <c r="U98" s="22">
        <v>1</v>
      </c>
      <c r="V98" s="22">
        <v>0</v>
      </c>
      <c r="W98" s="22"/>
      <c r="X98" s="22"/>
      <c r="Y98" s="22">
        <f t="shared" si="17"/>
        <v>12</v>
      </c>
      <c r="Z98" s="22"/>
      <c r="AA98" s="18">
        <f t="shared" si="13"/>
        <v>6</v>
      </c>
    </row>
    <row r="99" spans="1:27" s="24" customFormat="1" ht="17.25" customHeight="1">
      <c r="A99" s="21">
        <f t="shared" si="14"/>
        <v>11</v>
      </c>
      <c r="B99" s="21"/>
      <c r="C99" s="22">
        <v>10</v>
      </c>
      <c r="D99" s="22">
        <v>14</v>
      </c>
      <c r="E99" s="22">
        <v>11</v>
      </c>
      <c r="F99" s="22">
        <v>12</v>
      </c>
      <c r="G99" s="22">
        <v>5</v>
      </c>
      <c r="H99" s="22">
        <v>11</v>
      </c>
      <c r="I99" s="22"/>
      <c r="J99" s="22"/>
      <c r="K99" s="22">
        <f t="shared" si="15"/>
        <v>63</v>
      </c>
      <c r="L99" s="22"/>
      <c r="M99" s="18">
        <f t="shared" si="12"/>
        <v>32</v>
      </c>
      <c r="N99" s="23"/>
      <c r="O99" s="21">
        <f t="shared" si="16"/>
        <v>11</v>
      </c>
      <c r="P99" s="21"/>
      <c r="Q99" s="22">
        <v>10</v>
      </c>
      <c r="R99" s="22">
        <v>14</v>
      </c>
      <c r="S99" s="22">
        <v>11</v>
      </c>
      <c r="T99" s="22">
        <v>12</v>
      </c>
      <c r="U99" s="22">
        <v>5</v>
      </c>
      <c r="V99" s="22">
        <v>11</v>
      </c>
      <c r="W99" s="22"/>
      <c r="X99" s="22"/>
      <c r="Y99" s="22">
        <f t="shared" si="17"/>
        <v>63</v>
      </c>
      <c r="Z99" s="22"/>
      <c r="AA99" s="18">
        <f t="shared" si="13"/>
        <v>32</v>
      </c>
    </row>
    <row r="100" spans="1:27" s="24" customFormat="1" ht="17.25" customHeight="1">
      <c r="A100" s="21">
        <f t="shared" si="14"/>
        <v>12</v>
      </c>
      <c r="B100" s="21"/>
      <c r="C100" s="22">
        <v>10</v>
      </c>
      <c r="D100" s="22">
        <v>14</v>
      </c>
      <c r="E100" s="22">
        <v>11</v>
      </c>
      <c r="F100" s="22">
        <v>12</v>
      </c>
      <c r="G100" s="22">
        <v>5</v>
      </c>
      <c r="H100" s="22">
        <v>11</v>
      </c>
      <c r="I100" s="22"/>
      <c r="J100" s="22"/>
      <c r="K100" s="22">
        <f t="shared" si="15"/>
        <v>63</v>
      </c>
      <c r="L100" s="22"/>
      <c r="M100" s="18">
        <f t="shared" si="12"/>
        <v>32</v>
      </c>
      <c r="N100" s="23"/>
      <c r="O100" s="21">
        <f t="shared" si="16"/>
        <v>12</v>
      </c>
      <c r="P100" s="21"/>
      <c r="Q100" s="22">
        <v>10</v>
      </c>
      <c r="R100" s="22">
        <v>14</v>
      </c>
      <c r="S100" s="22">
        <v>11</v>
      </c>
      <c r="T100" s="22">
        <v>12</v>
      </c>
      <c r="U100" s="22">
        <v>5</v>
      </c>
      <c r="V100" s="22">
        <v>11</v>
      </c>
      <c r="W100" s="22"/>
      <c r="X100" s="22"/>
      <c r="Y100" s="22">
        <f t="shared" si="17"/>
        <v>63</v>
      </c>
      <c r="Z100" s="22"/>
      <c r="AA100" s="18">
        <f t="shared" si="13"/>
        <v>32</v>
      </c>
    </row>
    <row r="101" spans="1:27" s="24" customFormat="1" ht="17.25" customHeight="1">
      <c r="A101" s="21">
        <f t="shared" si="14"/>
        <v>13</v>
      </c>
      <c r="B101" s="21"/>
      <c r="C101" s="22">
        <v>8</v>
      </c>
      <c r="D101" s="22">
        <v>9</v>
      </c>
      <c r="E101" s="22">
        <v>9</v>
      </c>
      <c r="F101" s="22">
        <v>6</v>
      </c>
      <c r="G101" s="22">
        <v>8</v>
      </c>
      <c r="H101" s="22">
        <v>3</v>
      </c>
      <c r="I101" s="22"/>
      <c r="J101" s="22"/>
      <c r="K101" s="22">
        <f t="shared" si="15"/>
        <v>43</v>
      </c>
      <c r="L101" s="22"/>
      <c r="M101" s="18">
        <f t="shared" si="12"/>
        <v>22</v>
      </c>
      <c r="N101" s="23"/>
      <c r="O101" s="21">
        <f t="shared" si="16"/>
        <v>13</v>
      </c>
      <c r="P101" s="21"/>
      <c r="Q101" s="22">
        <v>8</v>
      </c>
      <c r="R101" s="22">
        <v>9</v>
      </c>
      <c r="S101" s="22">
        <v>9</v>
      </c>
      <c r="T101" s="22">
        <v>6</v>
      </c>
      <c r="U101" s="22">
        <v>8</v>
      </c>
      <c r="V101" s="22">
        <v>3</v>
      </c>
      <c r="W101" s="22"/>
      <c r="X101" s="22"/>
      <c r="Y101" s="22">
        <f t="shared" si="17"/>
        <v>43</v>
      </c>
      <c r="Z101" s="22"/>
      <c r="AA101" s="18">
        <f t="shared" si="13"/>
        <v>22</v>
      </c>
    </row>
    <row r="102" spans="1:27" s="24" customFormat="1" ht="17.25" customHeight="1">
      <c r="A102" s="21">
        <f t="shared" si="14"/>
        <v>14</v>
      </c>
      <c r="B102" s="21"/>
      <c r="C102" s="22">
        <v>10</v>
      </c>
      <c r="D102" s="22">
        <v>12</v>
      </c>
      <c r="E102" s="22">
        <v>12</v>
      </c>
      <c r="F102" s="22">
        <v>11</v>
      </c>
      <c r="G102" s="22">
        <v>7</v>
      </c>
      <c r="H102" s="22">
        <v>6</v>
      </c>
      <c r="I102" s="22"/>
      <c r="J102" s="22"/>
      <c r="K102" s="22">
        <f t="shared" si="15"/>
        <v>58</v>
      </c>
      <c r="L102" s="22"/>
      <c r="M102" s="18">
        <f t="shared" si="12"/>
        <v>29</v>
      </c>
      <c r="N102" s="23"/>
      <c r="O102" s="21">
        <f t="shared" si="16"/>
        <v>14</v>
      </c>
      <c r="P102" s="21"/>
      <c r="Q102" s="22">
        <v>10</v>
      </c>
      <c r="R102" s="22">
        <v>12</v>
      </c>
      <c r="S102" s="22">
        <v>12</v>
      </c>
      <c r="T102" s="22">
        <v>11</v>
      </c>
      <c r="U102" s="22">
        <v>7</v>
      </c>
      <c r="V102" s="22">
        <v>6</v>
      </c>
      <c r="W102" s="22"/>
      <c r="X102" s="22"/>
      <c r="Y102" s="22">
        <f t="shared" si="17"/>
        <v>58</v>
      </c>
      <c r="Z102" s="22"/>
      <c r="AA102" s="18">
        <f t="shared" si="13"/>
        <v>29</v>
      </c>
    </row>
    <row r="103" spans="1:27" s="24" customFormat="1" ht="17.25" customHeight="1">
      <c r="A103" s="21">
        <f t="shared" si="14"/>
        <v>15</v>
      </c>
      <c r="B103" s="21"/>
      <c r="C103" s="22">
        <v>10</v>
      </c>
      <c r="D103" s="22">
        <v>13</v>
      </c>
      <c r="E103" s="22">
        <v>12</v>
      </c>
      <c r="F103" s="22">
        <v>15</v>
      </c>
      <c r="G103" s="22">
        <v>9</v>
      </c>
      <c r="H103" s="22">
        <v>6</v>
      </c>
      <c r="I103" s="22"/>
      <c r="J103" s="22"/>
      <c r="K103" s="22">
        <f t="shared" si="15"/>
        <v>65</v>
      </c>
      <c r="L103" s="22"/>
      <c r="M103" s="18">
        <f t="shared" si="12"/>
        <v>33</v>
      </c>
      <c r="N103" s="23"/>
      <c r="O103" s="21">
        <f t="shared" si="16"/>
        <v>15</v>
      </c>
      <c r="P103" s="21"/>
      <c r="Q103" s="22">
        <v>10</v>
      </c>
      <c r="R103" s="22">
        <v>13</v>
      </c>
      <c r="S103" s="22">
        <v>12</v>
      </c>
      <c r="T103" s="22">
        <v>15</v>
      </c>
      <c r="U103" s="22">
        <v>9</v>
      </c>
      <c r="V103" s="22">
        <v>6</v>
      </c>
      <c r="W103" s="22"/>
      <c r="X103" s="22"/>
      <c r="Y103" s="22">
        <f t="shared" si="17"/>
        <v>65</v>
      </c>
      <c r="Z103" s="22"/>
      <c r="AA103" s="18">
        <f t="shared" si="13"/>
        <v>33</v>
      </c>
    </row>
    <row r="104" spans="1:27" s="24" customFormat="1" ht="17.25" customHeight="1">
      <c r="A104" s="21">
        <f t="shared" si="14"/>
        <v>16</v>
      </c>
      <c r="B104" s="21"/>
      <c r="C104" s="22">
        <v>9</v>
      </c>
      <c r="D104" s="22">
        <v>12</v>
      </c>
      <c r="E104" s="22">
        <v>12</v>
      </c>
      <c r="F104" s="22">
        <v>11</v>
      </c>
      <c r="G104" s="22">
        <v>9</v>
      </c>
      <c r="H104" s="22">
        <v>6</v>
      </c>
      <c r="I104" s="22"/>
      <c r="J104" s="22"/>
      <c r="K104" s="22">
        <f t="shared" si="15"/>
        <v>59</v>
      </c>
      <c r="L104" s="22"/>
      <c r="M104" s="18">
        <f t="shared" si="12"/>
        <v>30</v>
      </c>
      <c r="N104" s="23"/>
      <c r="O104" s="21">
        <f t="shared" si="16"/>
        <v>16</v>
      </c>
      <c r="P104" s="21"/>
      <c r="Q104" s="22">
        <v>9</v>
      </c>
      <c r="R104" s="22">
        <v>12</v>
      </c>
      <c r="S104" s="22">
        <v>12</v>
      </c>
      <c r="T104" s="22">
        <v>11</v>
      </c>
      <c r="U104" s="22">
        <v>9</v>
      </c>
      <c r="V104" s="22">
        <v>6</v>
      </c>
      <c r="W104" s="22"/>
      <c r="X104" s="22"/>
      <c r="Y104" s="22">
        <f t="shared" si="17"/>
        <v>59</v>
      </c>
      <c r="Z104" s="22"/>
      <c r="AA104" s="18">
        <f t="shared" si="13"/>
        <v>30</v>
      </c>
    </row>
    <row r="105" spans="1:27" s="24" customFormat="1" ht="17.25" customHeight="1">
      <c r="A105" s="21"/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18"/>
      <c r="N105" s="23"/>
      <c r="O105" s="21"/>
      <c r="P105" s="21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18"/>
    </row>
    <row r="106" spans="1:27" s="24" customFormat="1" ht="17.25" customHeight="1">
      <c r="A106" s="21"/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18"/>
      <c r="N106" s="23"/>
      <c r="O106" s="21"/>
      <c r="P106" s="21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18"/>
    </row>
    <row r="107" spans="1:27" s="24" customFormat="1" ht="17.25" customHeight="1">
      <c r="A107" s="21"/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18"/>
      <c r="N107" s="23"/>
      <c r="O107" s="21"/>
      <c r="P107" s="21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18"/>
    </row>
    <row r="108" spans="1:27" s="24" customFormat="1" ht="17.25" customHeight="1">
      <c r="A108" s="21"/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3"/>
      <c r="O108" s="21"/>
      <c r="P108" s="21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s="24" customFormat="1" ht="17.25" customHeight="1">
      <c r="A109" s="21"/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3"/>
      <c r="O109" s="21"/>
      <c r="P109" s="21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s="24" customFormat="1" ht="17.25" customHeight="1">
      <c r="A110" s="21"/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3"/>
      <c r="O110" s="21"/>
      <c r="P110" s="21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</row>
    <row r="111" spans="1:27" s="24" customFormat="1" ht="17.25" customHeight="1">
      <c r="A111" s="21"/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3"/>
      <c r="O111" s="21"/>
      <c r="P111" s="21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</row>
    <row r="112" spans="1:27" s="24" customFormat="1" ht="17.25" customHeight="1">
      <c r="A112" s="21"/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3"/>
      <c r="O112" s="21"/>
      <c r="P112" s="21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</row>
    <row r="113" spans="1:27" s="24" customFormat="1" ht="17.25" customHeight="1">
      <c r="A113" s="21"/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3"/>
      <c r="O113" s="21"/>
      <c r="P113" s="21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</row>
    <row r="114" spans="1:27" s="24" customFormat="1" ht="17.25" customHeight="1">
      <c r="A114" s="21"/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3"/>
      <c r="O114" s="21"/>
      <c r="P114" s="21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</row>
    <row r="115" spans="1:27" s="24" customFormat="1" ht="17.25" customHeight="1">
      <c r="A115" s="21"/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3"/>
      <c r="O115" s="21"/>
      <c r="P115" s="21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</row>
    <row r="116" spans="1:27" s="24" customFormat="1" ht="105" customHeight="1">
      <c r="A116" s="137" t="s">
        <v>67</v>
      </c>
      <c r="B116" s="137"/>
      <c r="C116" s="137"/>
      <c r="D116" s="137"/>
      <c r="E116" s="137" t="s">
        <v>68</v>
      </c>
      <c r="F116" s="137"/>
      <c r="G116" s="137"/>
      <c r="H116" s="137"/>
      <c r="I116" s="137"/>
      <c r="J116" s="137" t="s">
        <v>69</v>
      </c>
      <c r="K116" s="137"/>
      <c r="L116" s="137"/>
      <c r="M116" s="137"/>
      <c r="N116" s="23"/>
      <c r="O116" s="137" t="s">
        <v>67</v>
      </c>
      <c r="P116" s="137"/>
      <c r="Q116" s="137"/>
      <c r="R116" s="137"/>
      <c r="S116" s="137" t="s">
        <v>68</v>
      </c>
      <c r="T116" s="137"/>
      <c r="U116" s="137"/>
      <c r="V116" s="137"/>
      <c r="W116" s="137"/>
      <c r="X116" s="137" t="s">
        <v>69</v>
      </c>
      <c r="Y116" s="137"/>
      <c r="Z116" s="137"/>
      <c r="AA116" s="137"/>
    </row>
    <row r="117" ht="8.25" customHeight="1"/>
    <row r="118" spans="1:27" s="9" customFormat="1" ht="20.25" customHeight="1">
      <c r="A118" s="140" t="s">
        <v>53</v>
      </c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8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</row>
    <row r="119" spans="1:27" s="11" customFormat="1" ht="27" customHeight="1">
      <c r="A119" s="138" t="str">
        <f>A80</f>
        <v>p{WimisiHi l(*Kiti pir&amp;xii-2015</v>
      </c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0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</row>
    <row r="120" spans="1:27" s="11" customFormat="1" ht="24" customHeight="1">
      <c r="A120" s="139" t="s">
        <v>54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0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</row>
    <row r="121" spans="1:27" s="11" customFormat="1" ht="20.25" customHeight="1">
      <c r="A121" s="135" t="s">
        <v>55</v>
      </c>
      <c r="B121" s="135"/>
      <c r="C121" s="135"/>
      <c r="D121" s="135"/>
      <c r="E121" s="136" t="str">
        <f>E82</f>
        <v>viDp_ri an_pimi p{iWi*mik SiiLi</v>
      </c>
      <c r="F121" s="136"/>
      <c r="G121" s="136"/>
      <c r="H121" s="136"/>
      <c r="I121" s="136"/>
      <c r="J121" s="136"/>
      <c r="K121" s="136"/>
      <c r="L121" s="136"/>
      <c r="M121" s="136"/>
      <c r="N121" s="10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</row>
    <row r="122" spans="1:27" s="11" customFormat="1" ht="20.25" customHeight="1">
      <c r="A122" s="135" t="s">
        <v>57</v>
      </c>
      <c r="B122" s="135"/>
      <c r="C122" s="12">
        <f>C83</f>
        <v>8</v>
      </c>
      <c r="D122" s="135" t="s">
        <v>58</v>
      </c>
      <c r="E122" s="135"/>
      <c r="F122" s="135"/>
      <c r="G122" s="135"/>
      <c r="H122" s="135" t="s">
        <v>59</v>
      </c>
      <c r="I122" s="135"/>
      <c r="J122" s="135"/>
      <c r="K122" s="136" t="s">
        <v>196</v>
      </c>
      <c r="L122" s="136"/>
      <c r="M122" s="136"/>
      <c r="N122" s="10"/>
      <c r="O122" s="141"/>
      <c r="P122" s="141"/>
      <c r="Q122" s="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</row>
    <row r="123" spans="1:27" s="11" customFormat="1" ht="20.25" customHeight="1">
      <c r="A123" s="135" t="s">
        <v>62</v>
      </c>
      <c r="B123" s="135"/>
      <c r="C123" s="135"/>
      <c r="D123" s="135"/>
      <c r="E123" s="135"/>
      <c r="F123" s="136">
        <f>F84</f>
        <v>16</v>
      </c>
      <c r="G123" s="136"/>
      <c r="H123" s="1"/>
      <c r="I123" s="10"/>
      <c r="J123" s="10"/>
      <c r="K123" s="10"/>
      <c r="L123" s="10"/>
      <c r="M123" s="10"/>
      <c r="N123" s="10"/>
      <c r="O123" s="141"/>
      <c r="P123" s="141"/>
      <c r="Q123" s="141"/>
      <c r="R123" s="141"/>
      <c r="S123" s="141"/>
      <c r="T123" s="141"/>
      <c r="U123" s="141"/>
      <c r="V123" s="1"/>
      <c r="W123" s="1"/>
      <c r="X123" s="1"/>
      <c r="Y123" s="1"/>
      <c r="Z123" s="1"/>
      <c r="AA123" s="1"/>
    </row>
    <row r="124" spans="1:27" s="11" customFormat="1" ht="20.25" customHeight="1">
      <c r="A124" s="135" t="s">
        <v>63</v>
      </c>
      <c r="B124" s="135"/>
      <c r="C124" s="135"/>
      <c r="D124" s="136">
        <f>D85</f>
        <v>16</v>
      </c>
      <c r="E124" s="136"/>
      <c r="F124" s="135" t="s">
        <v>64</v>
      </c>
      <c r="G124" s="135"/>
      <c r="H124" s="135"/>
      <c r="I124" s="135"/>
      <c r="J124" s="135"/>
      <c r="K124" s="136">
        <f>K85</f>
        <v>16</v>
      </c>
      <c r="L124" s="136"/>
      <c r="M124" s="10"/>
      <c r="N124" s="10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"/>
    </row>
    <row r="125" spans="1:27" s="9" customFormat="1" ht="4.5" customHeight="1">
      <c r="A125" s="8"/>
      <c r="B125" s="8"/>
      <c r="C125" s="8"/>
      <c r="D125" s="13"/>
      <c r="E125" s="13"/>
      <c r="F125" s="8"/>
      <c r="G125" s="8"/>
      <c r="H125" s="8"/>
      <c r="I125" s="8"/>
      <c r="J125" s="8"/>
      <c r="K125" s="13"/>
      <c r="L125" s="13"/>
      <c r="M125" s="8"/>
      <c r="N125" s="8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s="16" customFormat="1" ht="39" customHeight="1">
      <c r="A126" s="14" t="s">
        <v>0</v>
      </c>
      <c r="B126" s="14" t="s">
        <v>65</v>
      </c>
      <c r="C126" s="14">
        <v>1</v>
      </c>
      <c r="D126" s="14">
        <v>2</v>
      </c>
      <c r="E126" s="14">
        <v>3</v>
      </c>
      <c r="F126" s="14">
        <v>4</v>
      </c>
      <c r="G126" s="14">
        <v>5</v>
      </c>
      <c r="H126" s="14">
        <v>6</v>
      </c>
      <c r="I126" s="14">
        <v>7</v>
      </c>
      <c r="J126" s="14">
        <v>8</v>
      </c>
      <c r="K126" s="14">
        <v>9</v>
      </c>
      <c r="L126" s="14">
        <v>10</v>
      </c>
      <c r="M126" s="14" t="s">
        <v>66</v>
      </c>
      <c r="N126" s="15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</row>
    <row r="127" spans="1:27" s="20" customFormat="1" ht="39" customHeight="1">
      <c r="A127" s="17"/>
      <c r="B127" s="14" t="s">
        <v>66</v>
      </c>
      <c r="C127" s="18">
        <v>10</v>
      </c>
      <c r="D127" s="18">
        <v>16</v>
      </c>
      <c r="E127" s="18">
        <v>12</v>
      </c>
      <c r="F127" s="18">
        <v>16</v>
      </c>
      <c r="G127" s="18">
        <v>13</v>
      </c>
      <c r="H127" s="18">
        <v>13</v>
      </c>
      <c r="I127" s="18">
        <v>0</v>
      </c>
      <c r="J127" s="18">
        <v>0</v>
      </c>
      <c r="K127" s="18">
        <f>SUM(A127:J127)</f>
        <v>80</v>
      </c>
      <c r="L127" s="18"/>
      <c r="M127" s="18">
        <v>40</v>
      </c>
      <c r="N127" s="19"/>
      <c r="O127" s="70"/>
      <c r="P127" s="69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</row>
    <row r="128" spans="1:27" s="24" customFormat="1" ht="17.25" customHeight="1">
      <c r="A128" s="21">
        <f>A89</f>
        <v>1</v>
      </c>
      <c r="B128" s="21"/>
      <c r="C128" s="22">
        <v>10</v>
      </c>
      <c r="D128" s="22">
        <v>15</v>
      </c>
      <c r="E128" s="22">
        <v>12</v>
      </c>
      <c r="F128" s="22">
        <v>14</v>
      </c>
      <c r="G128" s="22">
        <v>10</v>
      </c>
      <c r="H128" s="22">
        <v>13</v>
      </c>
      <c r="I128" s="22"/>
      <c r="J128" s="22"/>
      <c r="K128" s="22">
        <f>SUM(C128:J128)</f>
        <v>74</v>
      </c>
      <c r="L128" s="22"/>
      <c r="M128" s="18">
        <f aca="true" t="shared" si="18" ref="M128:M143">ROUND(K128/2,0)</f>
        <v>37</v>
      </c>
      <c r="N128" s="23"/>
      <c r="O128" s="72"/>
      <c r="P128" s="72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</row>
    <row r="129" spans="1:27" s="24" customFormat="1" ht="17.25" customHeight="1">
      <c r="A129" s="21">
        <f aca="true" t="shared" si="19" ref="A129:A143">A90</f>
        <v>2</v>
      </c>
      <c r="B129" s="21"/>
      <c r="C129" s="22">
        <v>10</v>
      </c>
      <c r="D129" s="22">
        <v>10</v>
      </c>
      <c r="E129" s="22">
        <v>3</v>
      </c>
      <c r="F129" s="22">
        <v>12</v>
      </c>
      <c r="G129" s="22">
        <v>7</v>
      </c>
      <c r="H129" s="22">
        <v>7</v>
      </c>
      <c r="I129" s="22"/>
      <c r="J129" s="22"/>
      <c r="K129" s="22">
        <f aca="true" t="shared" si="20" ref="K129:K143">SUM(C129:J129)</f>
        <v>49</v>
      </c>
      <c r="L129" s="22"/>
      <c r="M129" s="18">
        <f t="shared" si="18"/>
        <v>25</v>
      </c>
      <c r="N129" s="23"/>
      <c r="O129" s="72"/>
      <c r="P129" s="72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</row>
    <row r="130" spans="1:27" s="24" customFormat="1" ht="17.25" customHeight="1">
      <c r="A130" s="21">
        <f t="shared" si="19"/>
        <v>3</v>
      </c>
      <c r="B130" s="21"/>
      <c r="C130" s="22">
        <v>10</v>
      </c>
      <c r="D130" s="22">
        <v>12</v>
      </c>
      <c r="E130" s="22">
        <v>4</v>
      </c>
      <c r="F130" s="22">
        <v>9</v>
      </c>
      <c r="G130" s="22">
        <v>8</v>
      </c>
      <c r="H130" s="22">
        <v>6</v>
      </c>
      <c r="I130" s="22"/>
      <c r="J130" s="22"/>
      <c r="K130" s="22">
        <f t="shared" si="20"/>
        <v>49</v>
      </c>
      <c r="L130" s="22"/>
      <c r="M130" s="18">
        <f t="shared" si="18"/>
        <v>25</v>
      </c>
      <c r="N130" s="23"/>
      <c r="O130" s="72"/>
      <c r="P130" s="72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</row>
    <row r="131" spans="1:27" s="24" customFormat="1" ht="17.25" customHeight="1">
      <c r="A131" s="21">
        <f t="shared" si="19"/>
        <v>4</v>
      </c>
      <c r="B131" s="21"/>
      <c r="C131" s="22">
        <v>10</v>
      </c>
      <c r="D131" s="22">
        <v>15</v>
      </c>
      <c r="E131" s="22">
        <v>11</v>
      </c>
      <c r="F131" s="22">
        <v>11</v>
      </c>
      <c r="G131" s="22">
        <v>10</v>
      </c>
      <c r="H131" s="22">
        <v>7</v>
      </c>
      <c r="I131" s="22"/>
      <c r="J131" s="22"/>
      <c r="K131" s="22">
        <f t="shared" si="20"/>
        <v>64</v>
      </c>
      <c r="L131" s="22"/>
      <c r="M131" s="18">
        <f t="shared" si="18"/>
        <v>32</v>
      </c>
      <c r="N131" s="23"/>
      <c r="O131" s="72"/>
      <c r="P131" s="72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</row>
    <row r="132" spans="1:27" s="24" customFormat="1" ht="17.25" customHeight="1">
      <c r="A132" s="21">
        <f t="shared" si="19"/>
        <v>5</v>
      </c>
      <c r="B132" s="21"/>
      <c r="C132" s="22">
        <v>10</v>
      </c>
      <c r="D132" s="22">
        <v>15</v>
      </c>
      <c r="E132" s="22">
        <v>11</v>
      </c>
      <c r="F132" s="22">
        <v>11</v>
      </c>
      <c r="G132" s="22">
        <v>10</v>
      </c>
      <c r="H132" s="22">
        <v>7</v>
      </c>
      <c r="I132" s="22"/>
      <c r="J132" s="22"/>
      <c r="K132" s="22">
        <f t="shared" si="20"/>
        <v>64</v>
      </c>
      <c r="L132" s="22"/>
      <c r="M132" s="18">
        <f t="shared" si="18"/>
        <v>32</v>
      </c>
      <c r="N132" s="23"/>
      <c r="O132" s="72"/>
      <c r="P132" s="72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</row>
    <row r="133" spans="1:27" s="24" customFormat="1" ht="17.25" customHeight="1">
      <c r="A133" s="21">
        <f t="shared" si="19"/>
        <v>6</v>
      </c>
      <c r="B133" s="21"/>
      <c r="C133" s="22">
        <v>9</v>
      </c>
      <c r="D133" s="22">
        <v>13</v>
      </c>
      <c r="E133" s="22">
        <v>12</v>
      </c>
      <c r="F133" s="22">
        <v>11</v>
      </c>
      <c r="G133" s="22">
        <v>7</v>
      </c>
      <c r="H133" s="22">
        <v>7</v>
      </c>
      <c r="I133" s="22"/>
      <c r="J133" s="22"/>
      <c r="K133" s="22">
        <f t="shared" si="20"/>
        <v>59</v>
      </c>
      <c r="L133" s="22"/>
      <c r="M133" s="18">
        <f t="shared" si="18"/>
        <v>30</v>
      </c>
      <c r="N133" s="23"/>
      <c r="O133" s="72"/>
      <c r="P133" s="72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</row>
    <row r="134" spans="1:27" s="24" customFormat="1" ht="17.25" customHeight="1">
      <c r="A134" s="21">
        <f t="shared" si="19"/>
        <v>7</v>
      </c>
      <c r="B134" s="21"/>
      <c r="C134" s="22">
        <v>9</v>
      </c>
      <c r="D134" s="22">
        <v>10</v>
      </c>
      <c r="E134" s="22">
        <v>10</v>
      </c>
      <c r="F134" s="22">
        <v>9</v>
      </c>
      <c r="G134" s="22">
        <v>6</v>
      </c>
      <c r="H134" s="22">
        <v>12</v>
      </c>
      <c r="I134" s="22"/>
      <c r="J134" s="22"/>
      <c r="K134" s="22">
        <f t="shared" si="20"/>
        <v>56</v>
      </c>
      <c r="L134" s="22"/>
      <c r="M134" s="18">
        <f t="shared" si="18"/>
        <v>28</v>
      </c>
      <c r="N134" s="23"/>
      <c r="O134" s="72"/>
      <c r="P134" s="72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</row>
    <row r="135" spans="1:27" s="24" customFormat="1" ht="17.25" customHeight="1">
      <c r="A135" s="21">
        <f t="shared" si="19"/>
        <v>8</v>
      </c>
      <c r="B135" s="21"/>
      <c r="C135" s="22">
        <v>9</v>
      </c>
      <c r="D135" s="22">
        <v>8</v>
      </c>
      <c r="E135" s="22">
        <v>3</v>
      </c>
      <c r="F135" s="22">
        <v>9</v>
      </c>
      <c r="G135" s="22">
        <v>4</v>
      </c>
      <c r="H135" s="22">
        <v>6</v>
      </c>
      <c r="I135" s="22"/>
      <c r="J135" s="22"/>
      <c r="K135" s="22">
        <f t="shared" si="20"/>
        <v>39</v>
      </c>
      <c r="L135" s="22"/>
      <c r="M135" s="18">
        <f t="shared" si="18"/>
        <v>20</v>
      </c>
      <c r="N135" s="23"/>
      <c r="O135" s="72"/>
      <c r="P135" s="72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</row>
    <row r="136" spans="1:27" s="24" customFormat="1" ht="17.25" customHeight="1">
      <c r="A136" s="21">
        <f t="shared" si="19"/>
        <v>9</v>
      </c>
      <c r="B136" s="21"/>
      <c r="C136" s="22">
        <v>9</v>
      </c>
      <c r="D136" s="22">
        <v>11</v>
      </c>
      <c r="E136" s="22">
        <v>5</v>
      </c>
      <c r="F136" s="22">
        <v>9</v>
      </c>
      <c r="G136" s="22">
        <v>5</v>
      </c>
      <c r="H136" s="22">
        <v>8</v>
      </c>
      <c r="I136" s="22"/>
      <c r="J136" s="22"/>
      <c r="K136" s="22">
        <f t="shared" si="20"/>
        <v>47</v>
      </c>
      <c r="L136" s="22"/>
      <c r="M136" s="18">
        <f t="shared" si="18"/>
        <v>24</v>
      </c>
      <c r="N136" s="23"/>
      <c r="O136" s="72"/>
      <c r="P136" s="72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</row>
    <row r="137" spans="1:27" s="24" customFormat="1" ht="17.25" customHeight="1">
      <c r="A137" s="21">
        <f t="shared" si="19"/>
        <v>10</v>
      </c>
      <c r="B137" s="21"/>
      <c r="C137" s="22">
        <v>5</v>
      </c>
      <c r="D137" s="22">
        <v>6</v>
      </c>
      <c r="E137" s="22">
        <v>0</v>
      </c>
      <c r="F137" s="22">
        <v>0</v>
      </c>
      <c r="G137" s="22">
        <v>1</v>
      </c>
      <c r="H137" s="22">
        <v>0</v>
      </c>
      <c r="I137" s="22"/>
      <c r="J137" s="22"/>
      <c r="K137" s="22">
        <f t="shared" si="20"/>
        <v>12</v>
      </c>
      <c r="L137" s="22"/>
      <c r="M137" s="18">
        <f t="shared" si="18"/>
        <v>6</v>
      </c>
      <c r="N137" s="23"/>
      <c r="O137" s="72"/>
      <c r="P137" s="72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</row>
    <row r="138" spans="1:27" s="24" customFormat="1" ht="17.25" customHeight="1">
      <c r="A138" s="21">
        <f t="shared" si="19"/>
        <v>11</v>
      </c>
      <c r="B138" s="21"/>
      <c r="C138" s="22">
        <v>10</v>
      </c>
      <c r="D138" s="22">
        <v>14</v>
      </c>
      <c r="E138" s="22">
        <v>11</v>
      </c>
      <c r="F138" s="22">
        <v>12</v>
      </c>
      <c r="G138" s="22">
        <v>5</v>
      </c>
      <c r="H138" s="22">
        <v>11</v>
      </c>
      <c r="I138" s="22"/>
      <c r="J138" s="22"/>
      <c r="K138" s="22">
        <f t="shared" si="20"/>
        <v>63</v>
      </c>
      <c r="L138" s="22"/>
      <c r="M138" s="18">
        <f t="shared" si="18"/>
        <v>32</v>
      </c>
      <c r="N138" s="23"/>
      <c r="O138" s="72"/>
      <c r="P138" s="72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</row>
    <row r="139" spans="1:27" s="24" customFormat="1" ht="17.25" customHeight="1">
      <c r="A139" s="21">
        <f t="shared" si="19"/>
        <v>12</v>
      </c>
      <c r="B139" s="21"/>
      <c r="C139" s="22">
        <v>10</v>
      </c>
      <c r="D139" s="22">
        <v>14</v>
      </c>
      <c r="E139" s="22">
        <v>11</v>
      </c>
      <c r="F139" s="22">
        <v>12</v>
      </c>
      <c r="G139" s="22">
        <v>5</v>
      </c>
      <c r="H139" s="22">
        <v>11</v>
      </c>
      <c r="I139" s="22"/>
      <c r="J139" s="22"/>
      <c r="K139" s="22">
        <f t="shared" si="20"/>
        <v>63</v>
      </c>
      <c r="L139" s="22"/>
      <c r="M139" s="18">
        <f t="shared" si="18"/>
        <v>32</v>
      </c>
      <c r="N139" s="23"/>
      <c r="O139" s="72"/>
      <c r="P139" s="72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</row>
    <row r="140" spans="1:27" s="24" customFormat="1" ht="17.25" customHeight="1">
      <c r="A140" s="21">
        <f t="shared" si="19"/>
        <v>13</v>
      </c>
      <c r="B140" s="21"/>
      <c r="C140" s="22">
        <v>8</v>
      </c>
      <c r="D140" s="22">
        <v>9</v>
      </c>
      <c r="E140" s="22">
        <v>9</v>
      </c>
      <c r="F140" s="22">
        <v>6</v>
      </c>
      <c r="G140" s="22">
        <v>8</v>
      </c>
      <c r="H140" s="22">
        <v>3</v>
      </c>
      <c r="I140" s="22"/>
      <c r="J140" s="22"/>
      <c r="K140" s="22">
        <f t="shared" si="20"/>
        <v>43</v>
      </c>
      <c r="L140" s="22"/>
      <c r="M140" s="18">
        <f t="shared" si="18"/>
        <v>22</v>
      </c>
      <c r="N140" s="23"/>
      <c r="O140" s="72"/>
      <c r="P140" s="72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</row>
    <row r="141" spans="1:27" s="24" customFormat="1" ht="17.25" customHeight="1">
      <c r="A141" s="21">
        <f t="shared" si="19"/>
        <v>14</v>
      </c>
      <c r="B141" s="21"/>
      <c r="C141" s="22">
        <v>10</v>
      </c>
      <c r="D141" s="22">
        <v>12</v>
      </c>
      <c r="E141" s="22">
        <v>12</v>
      </c>
      <c r="F141" s="22">
        <v>11</v>
      </c>
      <c r="G141" s="22">
        <v>7</v>
      </c>
      <c r="H141" s="22">
        <v>6</v>
      </c>
      <c r="I141" s="22"/>
      <c r="J141" s="22"/>
      <c r="K141" s="22">
        <f t="shared" si="20"/>
        <v>58</v>
      </c>
      <c r="L141" s="22"/>
      <c r="M141" s="18">
        <f t="shared" si="18"/>
        <v>29</v>
      </c>
      <c r="N141" s="23"/>
      <c r="O141" s="72"/>
      <c r="P141" s="72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</row>
    <row r="142" spans="1:27" s="24" customFormat="1" ht="17.25" customHeight="1">
      <c r="A142" s="21">
        <f t="shared" si="19"/>
        <v>15</v>
      </c>
      <c r="B142" s="21"/>
      <c r="C142" s="22">
        <v>10</v>
      </c>
      <c r="D142" s="22">
        <v>13</v>
      </c>
      <c r="E142" s="22">
        <v>12</v>
      </c>
      <c r="F142" s="22">
        <v>15</v>
      </c>
      <c r="G142" s="22">
        <v>9</v>
      </c>
      <c r="H142" s="22">
        <v>6</v>
      </c>
      <c r="I142" s="22"/>
      <c r="J142" s="22"/>
      <c r="K142" s="22">
        <f t="shared" si="20"/>
        <v>65</v>
      </c>
      <c r="L142" s="22"/>
      <c r="M142" s="18">
        <f t="shared" si="18"/>
        <v>33</v>
      </c>
      <c r="N142" s="23"/>
      <c r="O142" s="72"/>
      <c r="P142" s="72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</row>
    <row r="143" spans="1:27" s="24" customFormat="1" ht="17.25" customHeight="1">
      <c r="A143" s="21">
        <f t="shared" si="19"/>
        <v>16</v>
      </c>
      <c r="B143" s="21"/>
      <c r="C143" s="22">
        <v>9</v>
      </c>
      <c r="D143" s="22">
        <v>12</v>
      </c>
      <c r="E143" s="22">
        <v>12</v>
      </c>
      <c r="F143" s="22">
        <v>11</v>
      </c>
      <c r="G143" s="22">
        <v>9</v>
      </c>
      <c r="H143" s="22">
        <v>6</v>
      </c>
      <c r="I143" s="22"/>
      <c r="J143" s="22"/>
      <c r="K143" s="22">
        <f t="shared" si="20"/>
        <v>59</v>
      </c>
      <c r="L143" s="22"/>
      <c r="M143" s="18">
        <f t="shared" si="18"/>
        <v>30</v>
      </c>
      <c r="N143" s="23"/>
      <c r="O143" s="72"/>
      <c r="P143" s="72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</row>
    <row r="144" spans="1:27" s="24" customFormat="1" ht="17.25" customHeight="1">
      <c r="A144" s="21"/>
      <c r="B144" s="21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18"/>
      <c r="N144" s="23"/>
      <c r="O144" s="72"/>
      <c r="P144" s="72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</row>
    <row r="145" spans="1:27" s="24" customFormat="1" ht="17.25" customHeight="1">
      <c r="A145" s="21"/>
      <c r="B145" s="21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18"/>
      <c r="N145" s="23"/>
      <c r="O145" s="72"/>
      <c r="P145" s="72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</row>
    <row r="146" spans="1:27" s="24" customFormat="1" ht="17.25" customHeight="1">
      <c r="A146" s="21"/>
      <c r="B146" s="21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18"/>
      <c r="N146" s="23"/>
      <c r="O146" s="72"/>
      <c r="P146" s="72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</row>
    <row r="147" spans="1:27" s="24" customFormat="1" ht="17.25" customHeight="1">
      <c r="A147" s="21"/>
      <c r="B147" s="21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18"/>
      <c r="N147" s="23"/>
      <c r="O147" s="72"/>
      <c r="P147" s="72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</row>
    <row r="148" spans="1:27" s="24" customFormat="1" ht="17.25" customHeight="1">
      <c r="A148" s="21"/>
      <c r="B148" s="21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3"/>
      <c r="O148" s="72"/>
      <c r="P148" s="72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</row>
    <row r="149" spans="1:27" s="24" customFormat="1" ht="17.25" customHeight="1">
      <c r="A149" s="21"/>
      <c r="B149" s="21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3"/>
      <c r="O149" s="72"/>
      <c r="P149" s="72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</row>
    <row r="150" spans="1:27" s="24" customFormat="1" ht="17.25" customHeight="1">
      <c r="A150" s="21"/>
      <c r="B150" s="21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3"/>
      <c r="O150" s="72"/>
      <c r="P150" s="72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</row>
    <row r="151" spans="1:27" s="24" customFormat="1" ht="17.25" customHeight="1">
      <c r="A151" s="21"/>
      <c r="B151" s="21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3"/>
      <c r="O151" s="72"/>
      <c r="P151" s="72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</row>
    <row r="152" spans="1:27" s="24" customFormat="1" ht="17.25" customHeight="1">
      <c r="A152" s="21"/>
      <c r="B152" s="21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3"/>
      <c r="O152" s="72"/>
      <c r="P152" s="72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</row>
    <row r="153" spans="1:27" s="24" customFormat="1" ht="17.25" customHeight="1">
      <c r="A153" s="21"/>
      <c r="B153" s="21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3"/>
      <c r="O153" s="72"/>
      <c r="P153" s="72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</row>
    <row r="154" spans="1:27" s="24" customFormat="1" ht="17.25" customHeight="1">
      <c r="A154" s="21"/>
      <c r="B154" s="21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3"/>
      <c r="O154" s="72"/>
      <c r="P154" s="72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</row>
    <row r="155" spans="1:27" s="24" customFormat="1" ht="96" customHeight="1">
      <c r="A155" s="137" t="s">
        <v>67</v>
      </c>
      <c r="B155" s="137"/>
      <c r="C155" s="137"/>
      <c r="D155" s="137"/>
      <c r="E155" s="137" t="s">
        <v>68</v>
      </c>
      <c r="F155" s="137"/>
      <c r="G155" s="137"/>
      <c r="H155" s="137"/>
      <c r="I155" s="137"/>
      <c r="J155" s="137" t="s">
        <v>69</v>
      </c>
      <c r="K155" s="137"/>
      <c r="L155" s="137"/>
      <c r="M155" s="137"/>
      <c r="N155" s="23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</row>
    <row r="156" spans="15:27" ht="6.75" customHeight="1"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</row>
  </sheetData>
  <sheetProtection/>
  <mergeCells count="152">
    <mergeCell ref="A155:D155"/>
    <mergeCell ref="E155:I155"/>
    <mergeCell ref="J155:M155"/>
    <mergeCell ref="O155:R155"/>
    <mergeCell ref="T124:X124"/>
    <mergeCell ref="Y124:Z124"/>
    <mergeCell ref="S155:W155"/>
    <mergeCell ref="X155:AA155"/>
    <mergeCell ref="O124:Q124"/>
    <mergeCell ref="R124:S124"/>
    <mergeCell ref="F123:G123"/>
    <mergeCell ref="O123:S123"/>
    <mergeCell ref="A124:C124"/>
    <mergeCell ref="D124:E124"/>
    <mergeCell ref="F124:J124"/>
    <mergeCell ref="K124:L124"/>
    <mergeCell ref="A122:B122"/>
    <mergeCell ref="D122:E122"/>
    <mergeCell ref="F122:G122"/>
    <mergeCell ref="H122:J122"/>
    <mergeCell ref="T123:U123"/>
    <mergeCell ref="K122:M122"/>
    <mergeCell ref="O122:P122"/>
    <mergeCell ref="R122:S122"/>
    <mergeCell ref="T122:U122"/>
    <mergeCell ref="A123:E123"/>
    <mergeCell ref="V122:X122"/>
    <mergeCell ref="Y122:AA122"/>
    <mergeCell ref="A119:M119"/>
    <mergeCell ref="O119:AA119"/>
    <mergeCell ref="A120:M120"/>
    <mergeCell ref="O120:AA120"/>
    <mergeCell ref="A121:D121"/>
    <mergeCell ref="E121:M121"/>
    <mergeCell ref="O121:R121"/>
    <mergeCell ref="S121:AA121"/>
    <mergeCell ref="V83:X83"/>
    <mergeCell ref="Y83:AA83"/>
    <mergeCell ref="T85:X85"/>
    <mergeCell ref="Y85:Z85"/>
    <mergeCell ref="T84:U84"/>
    <mergeCell ref="T83:U83"/>
    <mergeCell ref="D83:E83"/>
    <mergeCell ref="R83:S83"/>
    <mergeCell ref="A116:D116"/>
    <mergeCell ref="E116:I116"/>
    <mergeCell ref="J116:M116"/>
    <mergeCell ref="O116:R116"/>
    <mergeCell ref="F83:G83"/>
    <mergeCell ref="H83:J83"/>
    <mergeCell ref="K83:M83"/>
    <mergeCell ref="O83:P83"/>
    <mergeCell ref="A81:M81"/>
    <mergeCell ref="O81:AA81"/>
    <mergeCell ref="O84:S84"/>
    <mergeCell ref="F84:G84"/>
    <mergeCell ref="A84:E84"/>
    <mergeCell ref="A82:D82"/>
    <mergeCell ref="E82:M82"/>
    <mergeCell ref="O82:R82"/>
    <mergeCell ref="S82:AA82"/>
    <mergeCell ref="A83:B83"/>
    <mergeCell ref="A118:M118"/>
    <mergeCell ref="O118:AA118"/>
    <mergeCell ref="A85:C85"/>
    <mergeCell ref="F85:J85"/>
    <mergeCell ref="K85:L85"/>
    <mergeCell ref="O85:Q85"/>
    <mergeCell ref="D85:E85"/>
    <mergeCell ref="R85:S85"/>
    <mergeCell ref="S116:W116"/>
    <mergeCell ref="X116:AA116"/>
    <mergeCell ref="A1:M1"/>
    <mergeCell ref="O1:AA1"/>
    <mergeCell ref="A2:M2"/>
    <mergeCell ref="O2:AA2"/>
    <mergeCell ref="S4:AA4"/>
    <mergeCell ref="A80:M80"/>
    <mergeCell ref="O80:AA80"/>
    <mergeCell ref="A79:M79"/>
    <mergeCell ref="O79:AA79"/>
    <mergeCell ref="A5:B5"/>
    <mergeCell ref="A3:M3"/>
    <mergeCell ref="Y5:AA5"/>
    <mergeCell ref="O3:AA3"/>
    <mergeCell ref="D5:E5"/>
    <mergeCell ref="F5:G5"/>
    <mergeCell ref="H5:J5"/>
    <mergeCell ref="A4:D4"/>
    <mergeCell ref="E4:M4"/>
    <mergeCell ref="T5:U5"/>
    <mergeCell ref="O4:R4"/>
    <mergeCell ref="F6:G6"/>
    <mergeCell ref="A7:C7"/>
    <mergeCell ref="D7:E7"/>
    <mergeCell ref="K5:M5"/>
    <mergeCell ref="F7:J7"/>
    <mergeCell ref="K7:L7"/>
    <mergeCell ref="A6:E6"/>
    <mergeCell ref="V5:X5"/>
    <mergeCell ref="O5:P5"/>
    <mergeCell ref="O6:S6"/>
    <mergeCell ref="T6:U6"/>
    <mergeCell ref="R5:S5"/>
    <mergeCell ref="A40:M40"/>
    <mergeCell ref="O40:AA40"/>
    <mergeCell ref="A38:D38"/>
    <mergeCell ref="E38:I38"/>
    <mergeCell ref="J38:M38"/>
    <mergeCell ref="O38:R38"/>
    <mergeCell ref="O42:AA42"/>
    <mergeCell ref="Y7:Z7"/>
    <mergeCell ref="S38:W38"/>
    <mergeCell ref="X38:AA38"/>
    <mergeCell ref="O7:Q7"/>
    <mergeCell ref="R7:S7"/>
    <mergeCell ref="T7:X7"/>
    <mergeCell ref="A41:M41"/>
    <mergeCell ref="O41:AA41"/>
    <mergeCell ref="A45:E45"/>
    <mergeCell ref="F45:G45"/>
    <mergeCell ref="O45:S45"/>
    <mergeCell ref="T45:U45"/>
    <mergeCell ref="A43:D43"/>
    <mergeCell ref="A42:M42"/>
    <mergeCell ref="S43:AA43"/>
    <mergeCell ref="A44:B44"/>
    <mergeCell ref="T44:U44"/>
    <mergeCell ref="E43:M43"/>
    <mergeCell ref="O43:R43"/>
    <mergeCell ref="D44:E44"/>
    <mergeCell ref="F44:G44"/>
    <mergeCell ref="H44:J44"/>
    <mergeCell ref="K44:M44"/>
    <mergeCell ref="O44:P44"/>
    <mergeCell ref="T46:X46"/>
    <mergeCell ref="V44:X44"/>
    <mergeCell ref="Y46:Z46"/>
    <mergeCell ref="S77:W77"/>
    <mergeCell ref="X77:AA77"/>
    <mergeCell ref="R46:S46"/>
    <mergeCell ref="R44:S44"/>
    <mergeCell ref="Y44:AA44"/>
    <mergeCell ref="O77:R77"/>
    <mergeCell ref="O46:Q46"/>
    <mergeCell ref="A46:C46"/>
    <mergeCell ref="D46:E46"/>
    <mergeCell ref="F46:J46"/>
    <mergeCell ref="A77:D77"/>
    <mergeCell ref="E77:I77"/>
    <mergeCell ref="J77:M77"/>
    <mergeCell ref="K46:L46"/>
  </mergeCells>
  <printOptions horizontalCentered="1"/>
  <pageMargins left="0.45" right="0" top="0.5" bottom="0.2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31"/>
  <sheetViews>
    <sheetView tabSelected="1" zoomScalePageLayoutView="0" workbookViewId="0" topLeftCell="B1">
      <selection activeCell="C10" sqref="C10"/>
    </sheetView>
  </sheetViews>
  <sheetFormatPr defaultColWidth="9.140625" defaultRowHeight="12.75"/>
  <cols>
    <col min="1" max="1" width="1.28515625" style="29" customWidth="1"/>
    <col min="2" max="2" width="4.421875" style="29" bestFit="1" customWidth="1"/>
    <col min="3" max="3" width="37.7109375" style="29" bestFit="1" customWidth="1"/>
    <col min="4" max="10" width="7.28125" style="29" customWidth="1"/>
    <col min="11" max="12" width="1.1484375" style="29" customWidth="1"/>
    <col min="13" max="16384" width="9.140625" style="29" customWidth="1"/>
  </cols>
  <sheetData>
    <row r="1" ht="4.5" customHeight="1"/>
    <row r="2" spans="2:10" ht="31.5" customHeight="1">
      <c r="B2" s="145" t="s">
        <v>56</v>
      </c>
      <c r="C2" s="145"/>
      <c r="D2" s="145"/>
      <c r="E2" s="145"/>
      <c r="F2" s="145"/>
      <c r="G2" s="145"/>
      <c r="H2" s="145"/>
      <c r="I2" s="145"/>
      <c r="J2" s="145"/>
    </row>
    <row r="3" spans="2:10" s="34" customFormat="1" ht="31.5" customHeight="1">
      <c r="B3" s="146" t="s">
        <v>244</v>
      </c>
      <c r="C3" s="146"/>
      <c r="D3" s="146"/>
      <c r="E3" s="146"/>
      <c r="F3" s="146"/>
      <c r="G3" s="146"/>
      <c r="H3" s="146"/>
      <c r="I3" s="146"/>
      <c r="J3" s="146"/>
    </row>
    <row r="4" spans="2:10" s="34" customFormat="1" ht="31.5" customHeight="1">
      <c r="B4" s="146" t="s">
        <v>439</v>
      </c>
      <c r="C4" s="146"/>
      <c r="D4" s="146"/>
      <c r="E4" s="146"/>
      <c r="F4" s="146"/>
      <c r="G4" s="146"/>
      <c r="H4" s="146"/>
      <c r="I4" s="146"/>
      <c r="J4" s="146"/>
    </row>
    <row r="5" spans="2:10" ht="5.25" customHeight="1">
      <c r="B5" s="34"/>
      <c r="C5" s="35"/>
      <c r="D5" s="35"/>
      <c r="E5" s="35"/>
      <c r="F5" s="35"/>
      <c r="G5" s="35"/>
      <c r="H5" s="35"/>
      <c r="I5" s="35"/>
      <c r="J5" s="35"/>
    </row>
    <row r="6" spans="2:10" s="3" customFormat="1" ht="30.75" customHeight="1">
      <c r="B6" s="37" t="s">
        <v>0</v>
      </c>
      <c r="C6" s="37" t="s">
        <v>3</v>
      </c>
      <c r="D6" s="37" t="s">
        <v>77</v>
      </c>
      <c r="E6" s="37" t="s">
        <v>61</v>
      </c>
      <c r="F6" s="37" t="s">
        <v>70</v>
      </c>
      <c r="G6" s="37" t="s">
        <v>80</v>
      </c>
      <c r="H6" s="37" t="s">
        <v>78</v>
      </c>
      <c r="I6" s="37" t="s">
        <v>79</v>
      </c>
      <c r="J6" s="37" t="s">
        <v>196</v>
      </c>
    </row>
    <row r="7" spans="2:10" s="34" customFormat="1" ht="27" customHeight="1">
      <c r="B7" s="38">
        <f>'STD-8'!D2</f>
        <v>1</v>
      </c>
      <c r="C7" s="39" t="str">
        <f>'STD-8'!E2</f>
        <v>ci)hiNi wivili*sIh Birtik#miir</v>
      </c>
      <c r="D7" s="40">
        <v>20</v>
      </c>
      <c r="E7" s="40">
        <v>20</v>
      </c>
      <c r="F7" s="40">
        <v>20</v>
      </c>
      <c r="G7" s="40">
        <v>20</v>
      </c>
      <c r="H7" s="40">
        <v>20</v>
      </c>
      <c r="I7" s="40">
        <v>20</v>
      </c>
      <c r="J7" s="40">
        <v>20</v>
      </c>
    </row>
    <row r="8" spans="2:10" s="34" customFormat="1" ht="27" customHeight="1">
      <c r="B8" s="38">
        <f>'STD-8'!D3</f>
        <v>2</v>
      </c>
      <c r="C8" s="39" t="str">
        <f>'STD-8'!E3</f>
        <v>Qik(r sii*hli jsivItiJ</v>
      </c>
      <c r="D8" s="40">
        <v>18</v>
      </c>
      <c r="E8" s="40">
        <v>17</v>
      </c>
      <c r="F8" s="40">
        <v>20</v>
      </c>
      <c r="G8" s="40">
        <v>20</v>
      </c>
      <c r="H8" s="40">
        <v>16</v>
      </c>
      <c r="I8" s="40">
        <v>18</v>
      </c>
      <c r="J8" s="40">
        <v>17</v>
      </c>
    </row>
    <row r="9" spans="2:10" s="34" customFormat="1" ht="27" customHeight="1">
      <c r="B9" s="38">
        <f>'STD-8'!D4</f>
        <v>3</v>
      </c>
      <c r="C9" s="39" t="str">
        <f>'STD-8'!E4</f>
        <v>d\siie sIjyik#miir aIbiiBiie</v>
      </c>
      <c r="D9" s="40">
        <v>18</v>
      </c>
      <c r="E9" s="40">
        <v>19</v>
      </c>
      <c r="F9" s="40">
        <v>20</v>
      </c>
      <c r="G9" s="40">
        <v>20</v>
      </c>
      <c r="H9" s="40">
        <v>17</v>
      </c>
      <c r="I9" s="40">
        <v>20</v>
      </c>
      <c r="J9" s="40">
        <v>17</v>
      </c>
    </row>
    <row r="10" spans="2:10" s="34" customFormat="1" ht="27" customHeight="1">
      <c r="B10" s="38">
        <f>'STD-8'!D5</f>
        <v>4</v>
      </c>
      <c r="C10" s="39" t="str">
        <f>'STD-8'!E5</f>
        <v>riviL mih\Si rm(SiBiie</v>
      </c>
      <c r="D10" s="40">
        <v>20</v>
      </c>
      <c r="E10" s="40">
        <v>20</v>
      </c>
      <c r="F10" s="40">
        <v>20</v>
      </c>
      <c r="G10" s="40">
        <v>20</v>
      </c>
      <c r="H10" s="40">
        <v>19</v>
      </c>
      <c r="I10" s="40">
        <v>20</v>
      </c>
      <c r="J10" s="40">
        <v>18</v>
      </c>
    </row>
    <row r="11" spans="2:10" s="34" customFormat="1" ht="27" customHeight="1">
      <c r="B11" s="38">
        <f>'STD-8'!D6</f>
        <v>5</v>
      </c>
      <c r="C11" s="39" t="str">
        <f>'STD-8'!E6</f>
        <v>piT\li piiWi^k#miir g_NivItiBiie</v>
      </c>
      <c r="D11" s="40">
        <v>16</v>
      </c>
      <c r="E11" s="40">
        <v>16</v>
      </c>
      <c r="F11" s="40">
        <v>17</v>
      </c>
      <c r="G11" s="40">
        <v>17</v>
      </c>
      <c r="H11" s="40">
        <v>15</v>
      </c>
      <c r="I11" s="40">
        <v>18</v>
      </c>
      <c r="J11" s="40">
        <v>16</v>
      </c>
    </row>
    <row r="12" spans="2:10" s="34" customFormat="1" ht="27" customHeight="1">
      <c r="B12" s="38">
        <f>'STD-8'!D7</f>
        <v>6</v>
      </c>
      <c r="C12" s="39" t="str">
        <f>'STD-8'!E7</f>
        <v>si(lIk&amp; dSirWiJ tilisIgiJ</v>
      </c>
      <c r="D12" s="40">
        <v>18</v>
      </c>
      <c r="E12" s="40">
        <v>19</v>
      </c>
      <c r="F12" s="40">
        <v>20</v>
      </c>
      <c r="G12" s="40">
        <v>20</v>
      </c>
      <c r="H12" s="40">
        <v>18</v>
      </c>
      <c r="I12" s="40">
        <v>20</v>
      </c>
      <c r="J12" s="40">
        <v>18</v>
      </c>
    </row>
    <row r="13" spans="2:10" s="34" customFormat="1" ht="27" customHeight="1">
      <c r="B13" s="38">
        <f>'STD-8'!D8</f>
        <v>7</v>
      </c>
      <c r="C13" s="39" t="str">
        <f>'STD-8'!E8</f>
        <v>zilii aj#^ni*soih *vik`mi*soih</v>
      </c>
      <c r="D13" s="40">
        <v>19</v>
      </c>
      <c r="E13" s="40">
        <v>19</v>
      </c>
      <c r="F13" s="40">
        <v>20</v>
      </c>
      <c r="G13" s="40">
        <v>20</v>
      </c>
      <c r="H13" s="40">
        <v>18</v>
      </c>
      <c r="I13" s="40">
        <v>20</v>
      </c>
      <c r="J13" s="40">
        <v>19</v>
      </c>
    </row>
    <row r="14" spans="2:10" s="34" customFormat="1" ht="27" customHeight="1">
      <c r="B14" s="38">
        <f>'STD-8'!D9</f>
        <v>8</v>
      </c>
      <c r="C14" s="39" t="str">
        <f>'STD-8'!E9</f>
        <v>Qik(r *Silpiib(ni s(owiiJ</v>
      </c>
      <c r="D14" s="40">
        <v>17</v>
      </c>
      <c r="E14" s="40">
        <v>18</v>
      </c>
      <c r="F14" s="40">
        <v>17</v>
      </c>
      <c r="G14" s="40">
        <v>17</v>
      </c>
      <c r="H14" s="40">
        <v>17</v>
      </c>
      <c r="I14" s="40">
        <v>18</v>
      </c>
      <c r="J14" s="40">
        <v>17</v>
      </c>
    </row>
    <row r="15" spans="2:10" s="34" customFormat="1" ht="27" customHeight="1">
      <c r="B15" s="38">
        <f>'STD-8'!D10</f>
        <v>9</v>
      </c>
      <c r="C15" s="39" t="str">
        <f>'STD-8'!E10</f>
        <v>Qik(r jigiV*tib(ni BiliiJ</v>
      </c>
      <c r="D15" s="40">
        <v>17</v>
      </c>
      <c r="E15" s="40">
        <v>17</v>
      </c>
      <c r="F15" s="40">
        <v>17</v>
      </c>
      <c r="G15" s="40">
        <v>17</v>
      </c>
      <c r="H15" s="40">
        <v>17</v>
      </c>
      <c r="I15" s="40">
        <v>18</v>
      </c>
      <c r="J15" s="40">
        <v>18</v>
      </c>
    </row>
    <row r="16" spans="2:10" s="34" customFormat="1" ht="27" customHeight="1">
      <c r="B16" s="38">
        <f>'STD-8'!D11</f>
        <v>10</v>
      </c>
      <c r="C16" s="39" t="str">
        <f>'STD-8'!E11</f>
        <v>Qik(r r&amp;ok#b(ni m_k\Sik#miir</v>
      </c>
      <c r="D16" s="40">
        <v>16</v>
      </c>
      <c r="E16" s="40">
        <v>14</v>
      </c>
      <c r="F16" s="40">
        <v>16</v>
      </c>
      <c r="G16" s="40">
        <v>16</v>
      </c>
      <c r="H16" s="40">
        <v>15</v>
      </c>
      <c r="I16" s="40">
        <v>16</v>
      </c>
      <c r="J16" s="40">
        <v>16</v>
      </c>
    </row>
    <row r="17" spans="2:10" s="34" customFormat="1" ht="27" customHeight="1">
      <c r="B17" s="38">
        <f>'STD-8'!D12</f>
        <v>11</v>
      </c>
      <c r="C17" s="39" t="str">
        <f>'STD-8'!E12</f>
        <v>p{jipi*ti p|nimi *vini(dBiie </v>
      </c>
      <c r="D17" s="40">
        <v>19</v>
      </c>
      <c r="E17" s="40">
        <v>16</v>
      </c>
      <c r="F17" s="40">
        <v>18</v>
      </c>
      <c r="G17" s="40">
        <v>18</v>
      </c>
      <c r="H17" s="40">
        <v>18</v>
      </c>
      <c r="I17" s="40">
        <v>17</v>
      </c>
      <c r="J17" s="40">
        <v>19</v>
      </c>
    </row>
    <row r="18" spans="2:10" s="34" customFormat="1" ht="27" customHeight="1">
      <c r="B18" s="38">
        <f>'STD-8'!D13</f>
        <v>12</v>
      </c>
      <c r="C18" s="39" t="str">
        <f>'STD-8'!E13</f>
        <v>riviL p|nimib(ni rm(SiBiie</v>
      </c>
      <c r="D18" s="40">
        <v>16</v>
      </c>
      <c r="E18" s="40">
        <v>14</v>
      </c>
      <c r="F18" s="40">
        <v>16</v>
      </c>
      <c r="G18" s="40">
        <v>16</v>
      </c>
      <c r="H18" s="40">
        <v>16</v>
      </c>
      <c r="I18" s="40">
        <v>16</v>
      </c>
      <c r="J18" s="40">
        <v>16</v>
      </c>
    </row>
    <row r="19" spans="2:10" s="34" customFormat="1" ht="27" customHeight="1">
      <c r="B19" s="38">
        <f>'STD-8'!D14</f>
        <v>13</v>
      </c>
      <c r="C19" s="39" t="str">
        <f>'STD-8'!E14</f>
        <v>piT\li *vi*wib(ni kmil(Sik#miir</v>
      </c>
      <c r="D19" s="40">
        <v>19</v>
      </c>
      <c r="E19" s="40">
        <v>16</v>
      </c>
      <c r="F19" s="40">
        <v>20</v>
      </c>
      <c r="G19" s="40">
        <v>20</v>
      </c>
      <c r="H19" s="40">
        <v>18</v>
      </c>
      <c r="I19" s="40">
        <v>17</v>
      </c>
      <c r="J19" s="40">
        <v>18</v>
      </c>
    </row>
    <row r="20" spans="2:10" s="34" customFormat="1" ht="27" customHeight="1">
      <c r="B20" s="38">
        <f>'STD-8'!D15</f>
        <v>14</v>
      </c>
      <c r="C20" s="39" t="str">
        <f>'STD-8'!E15</f>
        <v>piT\li a*pi^tiib(ni *dli&amp;piBiie</v>
      </c>
      <c r="D20" s="40">
        <v>20</v>
      </c>
      <c r="E20" s="40">
        <v>18</v>
      </c>
      <c r="F20" s="40">
        <v>20</v>
      </c>
      <c r="G20" s="40">
        <v>20</v>
      </c>
      <c r="H20" s="40">
        <v>19</v>
      </c>
      <c r="I20" s="40">
        <v>19</v>
      </c>
      <c r="J20" s="40">
        <v>19</v>
      </c>
    </row>
    <row r="21" spans="2:10" s="34" customFormat="1" ht="27" customHeight="1">
      <c r="B21" s="38">
        <f>'STD-8'!D16</f>
        <v>15</v>
      </c>
      <c r="C21" s="39" t="str">
        <f>'STD-8'!E16</f>
        <v>piT\li JZii m_k\SiBiie</v>
      </c>
      <c r="D21" s="40">
        <v>20</v>
      </c>
      <c r="E21" s="40">
        <v>19</v>
      </c>
      <c r="F21" s="40">
        <v>20</v>
      </c>
      <c r="G21" s="40">
        <v>20</v>
      </c>
      <c r="H21" s="40">
        <v>20</v>
      </c>
      <c r="I21" s="40">
        <v>20</v>
      </c>
      <c r="J21" s="40">
        <v>20</v>
      </c>
    </row>
    <row r="22" spans="2:10" s="34" customFormat="1" ht="27" customHeight="1">
      <c r="B22" s="38">
        <f>'STD-8'!D17</f>
        <v>16</v>
      </c>
      <c r="C22" s="39" t="str">
        <f>'STD-8'!E17</f>
        <v>piT\li si(nilib(ni Bi&amp;KiiBiie</v>
      </c>
      <c r="D22" s="40">
        <v>20</v>
      </c>
      <c r="E22" s="40">
        <v>18</v>
      </c>
      <c r="F22" s="40">
        <v>20</v>
      </c>
      <c r="G22" s="40">
        <v>20</v>
      </c>
      <c r="H22" s="40">
        <v>20</v>
      </c>
      <c r="I22" s="40">
        <v>19</v>
      </c>
      <c r="J22" s="40">
        <v>20</v>
      </c>
    </row>
    <row r="23" spans="2:10" s="34" customFormat="1" ht="27" customHeight="1">
      <c r="B23" s="38"/>
      <c r="C23" s="39"/>
      <c r="D23" s="40"/>
      <c r="E23" s="40"/>
      <c r="F23" s="40"/>
      <c r="G23" s="40"/>
      <c r="H23" s="40"/>
      <c r="I23" s="40"/>
      <c r="J23" s="40"/>
    </row>
    <row r="24" spans="2:10" s="34" customFormat="1" ht="27" customHeight="1">
      <c r="B24" s="38"/>
      <c r="C24" s="39"/>
      <c r="D24" s="40"/>
      <c r="E24" s="40"/>
      <c r="F24" s="40"/>
      <c r="G24" s="40"/>
      <c r="H24" s="40"/>
      <c r="I24" s="40"/>
      <c r="J24" s="40"/>
    </row>
    <row r="25" spans="2:10" s="34" customFormat="1" ht="27" customHeight="1">
      <c r="B25" s="38"/>
      <c r="C25" s="39"/>
      <c r="D25" s="40"/>
      <c r="E25" s="40"/>
      <c r="F25" s="40"/>
      <c r="G25" s="40"/>
      <c r="H25" s="40"/>
      <c r="I25" s="40"/>
      <c r="J25" s="40"/>
    </row>
    <row r="26" spans="2:10" s="34" customFormat="1" ht="27" customHeight="1">
      <c r="B26" s="38"/>
      <c r="C26" s="39"/>
      <c r="D26" s="40"/>
      <c r="E26" s="40"/>
      <c r="F26" s="40"/>
      <c r="G26" s="40"/>
      <c r="H26" s="40"/>
      <c r="I26" s="40"/>
      <c r="J26" s="40"/>
    </row>
    <row r="27" spans="2:10" s="34" customFormat="1" ht="27" customHeight="1">
      <c r="B27" s="38"/>
      <c r="C27" s="39"/>
      <c r="D27" s="40"/>
      <c r="E27" s="40"/>
      <c r="F27" s="40"/>
      <c r="G27" s="40"/>
      <c r="H27" s="40"/>
      <c r="I27" s="40"/>
      <c r="J27" s="40"/>
    </row>
    <row r="28" spans="2:10" s="34" customFormat="1" ht="27" customHeight="1">
      <c r="B28" s="40"/>
      <c r="C28" s="39"/>
      <c r="D28" s="40"/>
      <c r="E28" s="40"/>
      <c r="F28" s="41"/>
      <c r="G28" s="40"/>
      <c r="H28" s="40"/>
      <c r="I28" s="40"/>
      <c r="J28" s="40"/>
    </row>
    <row r="29" spans="2:10" s="34" customFormat="1" ht="27" customHeight="1">
      <c r="B29" s="40"/>
      <c r="C29" s="40"/>
      <c r="D29" s="40"/>
      <c r="E29" s="40"/>
      <c r="F29" s="41"/>
      <c r="G29" s="40"/>
      <c r="H29" s="40"/>
      <c r="I29" s="40"/>
      <c r="J29" s="40"/>
    </row>
    <row r="30" spans="2:10" s="34" customFormat="1" ht="27" customHeight="1">
      <c r="B30" s="40"/>
      <c r="C30" s="40"/>
      <c r="D30" s="40"/>
      <c r="E30" s="40"/>
      <c r="F30" s="41"/>
      <c r="G30" s="40"/>
      <c r="H30" s="40"/>
      <c r="I30" s="40"/>
      <c r="J30" s="40"/>
    </row>
    <row r="31" spans="2:10" s="34" customFormat="1" ht="27" customHeight="1">
      <c r="B31" s="40"/>
      <c r="C31" s="40"/>
      <c r="D31" s="40"/>
      <c r="E31" s="40"/>
      <c r="F31" s="40"/>
      <c r="G31" s="40"/>
      <c r="H31" s="40"/>
      <c r="I31" s="40"/>
      <c r="J31" s="40"/>
    </row>
    <row r="32" s="34" customFormat="1" ht="6" customHeight="1"/>
  </sheetData>
  <sheetProtection/>
  <mergeCells count="3">
    <mergeCell ref="B2:J2"/>
    <mergeCell ref="B3:J3"/>
    <mergeCell ref="B4:J4"/>
  </mergeCells>
  <printOptions horizontalCentered="1"/>
  <pageMargins left="0.25" right="0.25" top="0.25" bottom="0" header="0.25" footer="0.2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80" zoomScaleNormal="80" zoomScalePageLayoutView="0" workbookViewId="0" topLeftCell="I15">
      <selection activeCell="B4" sqref="B4:J4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421875" style="1" customWidth="1"/>
    <col min="4" max="23" width="6.00390625" style="1" customWidth="1"/>
    <col min="24" max="27" width="4.7109375" style="1" customWidth="1"/>
    <col min="28" max="28" width="1.57421875" style="1" customWidth="1"/>
    <col min="29" max="16384" width="4.28125" style="1" customWidth="1"/>
  </cols>
  <sheetData>
    <row r="1" ht="7.5" customHeight="1"/>
    <row r="2" spans="2:27" s="2" customFormat="1" ht="42.75" customHeight="1">
      <c r="B2" s="130" t="s">
        <v>154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2:27" s="2" customFormat="1" ht="31.5" customHeight="1">
      <c r="B3" s="148" t="s">
        <v>240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</row>
    <row r="4" spans="2:27" s="36" customFormat="1" ht="28.5" customHeight="1">
      <c r="B4" s="132" t="s">
        <v>189</v>
      </c>
      <c r="C4" s="132"/>
      <c r="D4" s="132"/>
      <c r="E4" s="133" t="s">
        <v>438</v>
      </c>
      <c r="F4" s="133"/>
      <c r="G4" s="133"/>
      <c r="H4" s="133"/>
      <c r="I4" s="133"/>
      <c r="J4" s="134" t="s">
        <v>1</v>
      </c>
      <c r="K4" s="134"/>
      <c r="L4" s="134"/>
      <c r="M4" s="134"/>
      <c r="N4" s="134"/>
      <c r="O4" s="134"/>
      <c r="P4" s="133" t="s">
        <v>167</v>
      </c>
      <c r="Q4" s="133"/>
      <c r="R4" s="133"/>
      <c r="S4" s="132" t="s">
        <v>153</v>
      </c>
      <c r="T4" s="132"/>
      <c r="U4" s="132"/>
      <c r="V4" s="132"/>
      <c r="W4" s="132"/>
      <c r="X4" s="132"/>
      <c r="Y4" s="133">
        <v>20</v>
      </c>
      <c r="Z4" s="133"/>
      <c r="AA4" s="133"/>
    </row>
    <row r="5" spans="2:27" ht="69" customHeight="1">
      <c r="B5" s="122" t="s">
        <v>0</v>
      </c>
      <c r="C5" s="122" t="s">
        <v>3</v>
      </c>
      <c r="D5" s="123" t="s">
        <v>4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4" t="s">
        <v>6</v>
      </c>
      <c r="Y5" s="124"/>
      <c r="Z5" s="124"/>
      <c r="AA5" s="147" t="s">
        <v>5</v>
      </c>
    </row>
    <row r="6" spans="2:27" ht="367.5" customHeight="1">
      <c r="B6" s="122"/>
      <c r="C6" s="122"/>
      <c r="D6" s="214" t="s">
        <v>276</v>
      </c>
      <c r="E6" s="214" t="s">
        <v>277</v>
      </c>
      <c r="F6" s="214" t="s">
        <v>278</v>
      </c>
      <c r="G6" s="214" t="s">
        <v>279</v>
      </c>
      <c r="H6" s="214" t="s">
        <v>280</v>
      </c>
      <c r="I6" s="214" t="s">
        <v>281</v>
      </c>
      <c r="J6" s="214" t="s">
        <v>282</v>
      </c>
      <c r="K6" s="214" t="s">
        <v>283</v>
      </c>
      <c r="L6" s="214" t="s">
        <v>284</v>
      </c>
      <c r="M6" s="214" t="s">
        <v>285</v>
      </c>
      <c r="N6" s="214" t="s">
        <v>286</v>
      </c>
      <c r="O6" s="214" t="s">
        <v>287</v>
      </c>
      <c r="P6" s="214" t="s">
        <v>288</v>
      </c>
      <c r="Q6" s="214" t="s">
        <v>289</v>
      </c>
      <c r="R6" s="214" t="s">
        <v>290</v>
      </c>
      <c r="S6" s="214" t="s">
        <v>291</v>
      </c>
      <c r="T6" s="214" t="s">
        <v>292</v>
      </c>
      <c r="U6" s="214" t="s">
        <v>293</v>
      </c>
      <c r="V6" s="214" t="s">
        <v>294</v>
      </c>
      <c r="W6" s="214" t="s">
        <v>295</v>
      </c>
      <c r="X6" s="98" t="s">
        <v>51</v>
      </c>
      <c r="Y6" s="98" t="s">
        <v>76</v>
      </c>
      <c r="Z6" s="98" t="s">
        <v>52</v>
      </c>
      <c r="AA6" s="147"/>
    </row>
    <row r="7" spans="1:27" ht="21.75" customHeight="1">
      <c r="A7" s="7"/>
      <c r="B7" s="94">
        <f>'STD-8'!D2</f>
        <v>1</v>
      </c>
      <c r="C7" s="43" t="str">
        <f>'STD-8'!E2</f>
        <v>ci)hiNi wivili*sIh Birtik#miir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 t="s">
        <v>51</v>
      </c>
      <c r="O7" s="99" t="s">
        <v>51</v>
      </c>
      <c r="P7" s="99" t="s">
        <v>51</v>
      </c>
      <c r="Q7" s="99" t="s">
        <v>51</v>
      </c>
      <c r="R7" s="99" t="s">
        <v>51</v>
      </c>
      <c r="S7" s="99" t="s">
        <v>51</v>
      </c>
      <c r="T7" s="99" t="s">
        <v>51</v>
      </c>
      <c r="U7" s="99" t="s">
        <v>51</v>
      </c>
      <c r="V7" s="99" t="s">
        <v>51</v>
      </c>
      <c r="W7" s="99" t="s">
        <v>51</v>
      </c>
      <c r="X7" s="100">
        <f aca="true" t="shared" si="0" ref="X7:X20">COUNTIF(D7:W7,"p")</f>
        <v>20</v>
      </c>
      <c r="Y7" s="100">
        <f aca="true" t="shared" si="1" ref="Y7:Y20">COUNTIF(D7:W7,"]")</f>
        <v>0</v>
      </c>
      <c r="Z7" s="100">
        <f aca="true" t="shared" si="2" ref="Z7:Z20">COUNTIF(D7:W7,"Ï")</f>
        <v>0</v>
      </c>
      <c r="AA7" s="100">
        <f>ROUND(X7*40/20,0)</f>
        <v>40</v>
      </c>
    </row>
    <row r="8" spans="1:27" ht="21.75" customHeight="1">
      <c r="A8" s="7"/>
      <c r="B8" s="94">
        <f>'STD-8'!D3</f>
        <v>2</v>
      </c>
      <c r="C8" s="43" t="str">
        <f>'STD-8'!E3</f>
        <v>Qik(r sii*hli jsivItiJ</v>
      </c>
      <c r="D8" s="99" t="s">
        <v>51</v>
      </c>
      <c r="E8" s="99" t="s">
        <v>51</v>
      </c>
      <c r="F8" s="99" t="s">
        <v>51</v>
      </c>
      <c r="G8" s="99" t="s">
        <v>51</v>
      </c>
      <c r="H8" s="99" t="s">
        <v>76</v>
      </c>
      <c r="I8" s="99" t="s">
        <v>51</v>
      </c>
      <c r="J8" s="99" t="s">
        <v>51</v>
      </c>
      <c r="K8" s="99" t="s">
        <v>52</v>
      </c>
      <c r="L8" s="99" t="s">
        <v>51</v>
      </c>
      <c r="M8" s="99" t="s">
        <v>76</v>
      </c>
      <c r="N8" s="99" t="s">
        <v>51</v>
      </c>
      <c r="O8" s="99" t="s">
        <v>76</v>
      </c>
      <c r="P8" s="99" t="s">
        <v>51</v>
      </c>
      <c r="Q8" s="99" t="s">
        <v>76</v>
      </c>
      <c r="R8" s="99" t="s">
        <v>51</v>
      </c>
      <c r="S8" s="99" t="s">
        <v>76</v>
      </c>
      <c r="T8" s="99" t="s">
        <v>76</v>
      </c>
      <c r="U8" s="99" t="s">
        <v>51</v>
      </c>
      <c r="V8" s="99" t="s">
        <v>76</v>
      </c>
      <c r="W8" s="99" t="s">
        <v>51</v>
      </c>
      <c r="X8" s="100">
        <f t="shared" si="0"/>
        <v>12</v>
      </c>
      <c r="Y8" s="100">
        <f t="shared" si="1"/>
        <v>7</v>
      </c>
      <c r="Z8" s="100">
        <f t="shared" si="2"/>
        <v>1</v>
      </c>
      <c r="AA8" s="100">
        <f aca="true" t="shared" si="3" ref="AA8:AA22">ROUND(X8*40/20,0)</f>
        <v>24</v>
      </c>
    </row>
    <row r="9" spans="1:27" ht="21.75" customHeight="1">
      <c r="A9" s="7"/>
      <c r="B9" s="94">
        <f>'STD-8'!D4</f>
        <v>3</v>
      </c>
      <c r="C9" s="43" t="str">
        <f>'STD-8'!E4</f>
        <v>d\siie sIjyik#miir aIbiiBiie</v>
      </c>
      <c r="D9" s="99" t="s">
        <v>76</v>
      </c>
      <c r="E9" s="99" t="s">
        <v>51</v>
      </c>
      <c r="F9" s="99" t="s">
        <v>51</v>
      </c>
      <c r="G9" s="99" t="s">
        <v>51</v>
      </c>
      <c r="H9" s="99" t="s">
        <v>76</v>
      </c>
      <c r="I9" s="99" t="s">
        <v>76</v>
      </c>
      <c r="J9" s="99" t="s">
        <v>51</v>
      </c>
      <c r="K9" s="99" t="s">
        <v>51</v>
      </c>
      <c r="L9" s="99" t="s">
        <v>51</v>
      </c>
      <c r="M9" s="99" t="s">
        <v>51</v>
      </c>
      <c r="N9" s="99" t="s">
        <v>51</v>
      </c>
      <c r="O9" s="99" t="s">
        <v>51</v>
      </c>
      <c r="P9" s="99" t="s">
        <v>52</v>
      </c>
      <c r="Q9" s="99" t="s">
        <v>76</v>
      </c>
      <c r="R9" s="99" t="s">
        <v>51</v>
      </c>
      <c r="S9" s="99" t="s">
        <v>51</v>
      </c>
      <c r="T9" s="99" t="s">
        <v>51</v>
      </c>
      <c r="U9" s="99" t="s">
        <v>51</v>
      </c>
      <c r="V9" s="99" t="s">
        <v>51</v>
      </c>
      <c r="W9" s="99" t="s">
        <v>51</v>
      </c>
      <c r="X9" s="100">
        <f t="shared" si="0"/>
        <v>15</v>
      </c>
      <c r="Y9" s="100">
        <f t="shared" si="1"/>
        <v>4</v>
      </c>
      <c r="Z9" s="100">
        <f t="shared" si="2"/>
        <v>1</v>
      </c>
      <c r="AA9" s="100">
        <f t="shared" si="3"/>
        <v>30</v>
      </c>
    </row>
    <row r="10" spans="1:27" ht="21.75" customHeight="1">
      <c r="A10" s="7"/>
      <c r="B10" s="94">
        <f>'STD-8'!D5</f>
        <v>4</v>
      </c>
      <c r="C10" s="43" t="str">
        <f>'STD-8'!E5</f>
        <v>riviL mih\Si rm(SiBiie</v>
      </c>
      <c r="D10" s="99" t="s">
        <v>51</v>
      </c>
      <c r="E10" s="99" t="s">
        <v>51</v>
      </c>
      <c r="F10" s="99" t="s">
        <v>76</v>
      </c>
      <c r="G10" s="99" t="s">
        <v>51</v>
      </c>
      <c r="H10" s="99" t="s">
        <v>51</v>
      </c>
      <c r="I10" s="99" t="s">
        <v>51</v>
      </c>
      <c r="J10" s="99" t="s">
        <v>51</v>
      </c>
      <c r="K10" s="99" t="s">
        <v>52</v>
      </c>
      <c r="L10" s="99" t="s">
        <v>51</v>
      </c>
      <c r="M10" s="99" t="s">
        <v>51</v>
      </c>
      <c r="N10" s="99" t="s">
        <v>51</v>
      </c>
      <c r="O10" s="99" t="s">
        <v>51</v>
      </c>
      <c r="P10" s="99" t="s">
        <v>51</v>
      </c>
      <c r="Q10" s="99" t="s">
        <v>76</v>
      </c>
      <c r="R10" s="99" t="s">
        <v>51</v>
      </c>
      <c r="S10" s="99" t="s">
        <v>76</v>
      </c>
      <c r="T10" s="99" t="s">
        <v>51</v>
      </c>
      <c r="U10" s="99" t="s">
        <v>51</v>
      </c>
      <c r="V10" s="99" t="s">
        <v>51</v>
      </c>
      <c r="W10" s="99" t="s">
        <v>51</v>
      </c>
      <c r="X10" s="100">
        <f t="shared" si="0"/>
        <v>16</v>
      </c>
      <c r="Y10" s="100">
        <f t="shared" si="1"/>
        <v>3</v>
      </c>
      <c r="Z10" s="100">
        <f t="shared" si="2"/>
        <v>1</v>
      </c>
      <c r="AA10" s="100">
        <f t="shared" si="3"/>
        <v>32</v>
      </c>
    </row>
    <row r="11" spans="1:27" ht="21.75" customHeight="1">
      <c r="A11" s="7"/>
      <c r="B11" s="94">
        <f>'STD-8'!D6</f>
        <v>5</v>
      </c>
      <c r="C11" s="43" t="str">
        <f>'STD-8'!E6</f>
        <v>piT\li piiWi^k#miir g_NivItiBiie</v>
      </c>
      <c r="D11" s="99" t="s">
        <v>76</v>
      </c>
      <c r="E11" s="99" t="s">
        <v>76</v>
      </c>
      <c r="F11" s="99" t="s">
        <v>51</v>
      </c>
      <c r="G11" s="99" t="s">
        <v>51</v>
      </c>
      <c r="H11" s="99" t="s">
        <v>51</v>
      </c>
      <c r="I11" s="99" t="s">
        <v>51</v>
      </c>
      <c r="J11" s="99" t="s">
        <v>76</v>
      </c>
      <c r="K11" s="99" t="s">
        <v>51</v>
      </c>
      <c r="L11" s="99" t="s">
        <v>51</v>
      </c>
      <c r="M11" s="99" t="s">
        <v>76</v>
      </c>
      <c r="N11" s="99" t="s">
        <v>51</v>
      </c>
      <c r="O11" s="99" t="s">
        <v>52</v>
      </c>
      <c r="P11" s="99" t="s">
        <v>51</v>
      </c>
      <c r="Q11" s="99" t="s">
        <v>51</v>
      </c>
      <c r="R11" s="99" t="s">
        <v>76</v>
      </c>
      <c r="S11" s="99" t="s">
        <v>51</v>
      </c>
      <c r="T11" s="99" t="s">
        <v>51</v>
      </c>
      <c r="U11" s="99" t="s">
        <v>51</v>
      </c>
      <c r="V11" s="99" t="s">
        <v>51</v>
      </c>
      <c r="W11" s="99" t="s">
        <v>51</v>
      </c>
      <c r="X11" s="100">
        <f t="shared" si="0"/>
        <v>14</v>
      </c>
      <c r="Y11" s="100">
        <f t="shared" si="1"/>
        <v>5</v>
      </c>
      <c r="Z11" s="100">
        <f t="shared" si="2"/>
        <v>1</v>
      </c>
      <c r="AA11" s="100">
        <f t="shared" si="3"/>
        <v>28</v>
      </c>
    </row>
    <row r="12" spans="1:27" ht="21.75" customHeight="1">
      <c r="A12" s="7"/>
      <c r="B12" s="94">
        <f>'STD-8'!D7</f>
        <v>6</v>
      </c>
      <c r="C12" s="43" t="str">
        <f>'STD-8'!E7</f>
        <v>si(lIk&amp; dSirWiJ tilisIgiJ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51</v>
      </c>
      <c r="I12" s="99" t="s">
        <v>51</v>
      </c>
      <c r="J12" s="99" t="s">
        <v>51</v>
      </c>
      <c r="K12" s="99" t="s">
        <v>51</v>
      </c>
      <c r="L12" s="99" t="s">
        <v>51</v>
      </c>
      <c r="M12" s="99" t="s">
        <v>76</v>
      </c>
      <c r="N12" s="99" t="s">
        <v>51</v>
      </c>
      <c r="O12" s="99" t="s">
        <v>51</v>
      </c>
      <c r="P12" s="99" t="s">
        <v>51</v>
      </c>
      <c r="Q12" s="99" t="s">
        <v>51</v>
      </c>
      <c r="R12" s="99" t="s">
        <v>76</v>
      </c>
      <c r="S12" s="99" t="s">
        <v>51</v>
      </c>
      <c r="T12" s="99" t="s">
        <v>51</v>
      </c>
      <c r="U12" s="99" t="s">
        <v>51</v>
      </c>
      <c r="V12" s="99" t="s">
        <v>51</v>
      </c>
      <c r="W12" s="99" t="s">
        <v>51</v>
      </c>
      <c r="X12" s="100">
        <f t="shared" si="0"/>
        <v>18</v>
      </c>
      <c r="Y12" s="100">
        <f t="shared" si="1"/>
        <v>2</v>
      </c>
      <c r="Z12" s="100">
        <f t="shared" si="2"/>
        <v>0</v>
      </c>
      <c r="AA12" s="100">
        <f t="shared" si="3"/>
        <v>36</v>
      </c>
    </row>
    <row r="13" spans="1:27" ht="21.75" customHeight="1">
      <c r="A13" s="7"/>
      <c r="B13" s="94">
        <f>'STD-8'!D8</f>
        <v>7</v>
      </c>
      <c r="C13" s="43" t="str">
        <f>'STD-8'!E8</f>
        <v>zilii aj#^ni*soih *vik`mi*soih</v>
      </c>
      <c r="D13" s="99" t="s">
        <v>52</v>
      </c>
      <c r="E13" s="99" t="s">
        <v>51</v>
      </c>
      <c r="F13" s="99" t="s">
        <v>51</v>
      </c>
      <c r="G13" s="99" t="s">
        <v>76</v>
      </c>
      <c r="H13" s="99" t="s">
        <v>51</v>
      </c>
      <c r="I13" s="99" t="s">
        <v>51</v>
      </c>
      <c r="J13" s="99" t="s">
        <v>51</v>
      </c>
      <c r="K13" s="99" t="s">
        <v>76</v>
      </c>
      <c r="L13" s="99" t="s">
        <v>51</v>
      </c>
      <c r="M13" s="99" t="s">
        <v>76</v>
      </c>
      <c r="N13" s="99" t="s">
        <v>51</v>
      </c>
      <c r="O13" s="99" t="s">
        <v>76</v>
      </c>
      <c r="P13" s="99" t="s">
        <v>76</v>
      </c>
      <c r="Q13" s="99" t="s">
        <v>51</v>
      </c>
      <c r="R13" s="99" t="s">
        <v>51</v>
      </c>
      <c r="S13" s="99" t="s">
        <v>51</v>
      </c>
      <c r="T13" s="99" t="s">
        <v>51</v>
      </c>
      <c r="U13" s="99" t="s">
        <v>51</v>
      </c>
      <c r="V13" s="99" t="s">
        <v>76</v>
      </c>
      <c r="W13" s="99" t="s">
        <v>51</v>
      </c>
      <c r="X13" s="100">
        <f t="shared" si="0"/>
        <v>13</v>
      </c>
      <c r="Y13" s="100">
        <f t="shared" si="1"/>
        <v>6</v>
      </c>
      <c r="Z13" s="100">
        <f t="shared" si="2"/>
        <v>1</v>
      </c>
      <c r="AA13" s="100">
        <f t="shared" si="3"/>
        <v>26</v>
      </c>
    </row>
    <row r="14" spans="1:27" ht="21.75" customHeight="1">
      <c r="A14" s="7"/>
      <c r="B14" s="94">
        <f>'STD-8'!D9</f>
        <v>8</v>
      </c>
      <c r="C14" s="43" t="str">
        <f>'STD-8'!E9</f>
        <v>Qik(r *Silpiib(ni s(owiiJ</v>
      </c>
      <c r="D14" s="99" t="s">
        <v>51</v>
      </c>
      <c r="E14" s="99" t="s">
        <v>51</v>
      </c>
      <c r="F14" s="99" t="s">
        <v>51</v>
      </c>
      <c r="G14" s="99" t="s">
        <v>51</v>
      </c>
      <c r="H14" s="99" t="s">
        <v>76</v>
      </c>
      <c r="I14" s="99" t="s">
        <v>51</v>
      </c>
      <c r="J14" s="99" t="s">
        <v>76</v>
      </c>
      <c r="K14" s="99" t="s">
        <v>76</v>
      </c>
      <c r="L14" s="99" t="s">
        <v>76</v>
      </c>
      <c r="M14" s="99" t="s">
        <v>51</v>
      </c>
      <c r="N14" s="99" t="s">
        <v>76</v>
      </c>
      <c r="O14" s="99" t="s">
        <v>51</v>
      </c>
      <c r="P14" s="99" t="s">
        <v>51</v>
      </c>
      <c r="Q14" s="99" t="s">
        <v>51</v>
      </c>
      <c r="R14" s="99" t="s">
        <v>51</v>
      </c>
      <c r="S14" s="99" t="s">
        <v>51</v>
      </c>
      <c r="T14" s="99" t="s">
        <v>76</v>
      </c>
      <c r="U14" s="99" t="s">
        <v>51</v>
      </c>
      <c r="V14" s="99" t="s">
        <v>76</v>
      </c>
      <c r="W14" s="99" t="s">
        <v>51</v>
      </c>
      <c r="X14" s="100">
        <f t="shared" si="0"/>
        <v>13</v>
      </c>
      <c r="Y14" s="100">
        <f t="shared" si="1"/>
        <v>7</v>
      </c>
      <c r="Z14" s="100">
        <f t="shared" si="2"/>
        <v>0</v>
      </c>
      <c r="AA14" s="100">
        <f t="shared" si="3"/>
        <v>26</v>
      </c>
    </row>
    <row r="15" spans="1:27" ht="21.75" customHeight="1">
      <c r="A15" s="7"/>
      <c r="B15" s="94">
        <f>'STD-8'!D10</f>
        <v>9</v>
      </c>
      <c r="C15" s="43" t="str">
        <f>'STD-8'!E10</f>
        <v>Qik(r jigiV*tib(ni BiliiJ</v>
      </c>
      <c r="D15" s="99" t="s">
        <v>51</v>
      </c>
      <c r="E15" s="99" t="s">
        <v>51</v>
      </c>
      <c r="F15" s="99" t="s">
        <v>52</v>
      </c>
      <c r="G15" s="99" t="s">
        <v>51</v>
      </c>
      <c r="H15" s="99" t="s">
        <v>51</v>
      </c>
      <c r="I15" s="99" t="s">
        <v>52</v>
      </c>
      <c r="J15" s="99" t="s">
        <v>51</v>
      </c>
      <c r="K15" s="99" t="s">
        <v>76</v>
      </c>
      <c r="L15" s="99" t="s">
        <v>51</v>
      </c>
      <c r="M15" s="99" t="s">
        <v>52</v>
      </c>
      <c r="N15" s="99" t="s">
        <v>76</v>
      </c>
      <c r="O15" s="99" t="s">
        <v>76</v>
      </c>
      <c r="P15" s="99" t="s">
        <v>76</v>
      </c>
      <c r="Q15" s="99" t="s">
        <v>51</v>
      </c>
      <c r="R15" s="99" t="s">
        <v>51</v>
      </c>
      <c r="S15" s="99" t="s">
        <v>51</v>
      </c>
      <c r="T15" s="99" t="s">
        <v>76</v>
      </c>
      <c r="U15" s="99" t="s">
        <v>52</v>
      </c>
      <c r="V15" s="99" t="s">
        <v>52</v>
      </c>
      <c r="W15" s="99" t="s">
        <v>51</v>
      </c>
      <c r="X15" s="100">
        <f t="shared" si="0"/>
        <v>10</v>
      </c>
      <c r="Y15" s="100">
        <f t="shared" si="1"/>
        <v>5</v>
      </c>
      <c r="Z15" s="100">
        <f t="shared" si="2"/>
        <v>5</v>
      </c>
      <c r="AA15" s="100">
        <f t="shared" si="3"/>
        <v>20</v>
      </c>
    </row>
    <row r="16" spans="1:27" ht="21.75" customHeight="1">
      <c r="A16" s="7"/>
      <c r="B16" s="94">
        <f>'STD-8'!D11</f>
        <v>10</v>
      </c>
      <c r="C16" s="43" t="str">
        <f>'STD-8'!E11</f>
        <v>Qik(r r&amp;ok#b(ni m_k\Sik#miir</v>
      </c>
      <c r="D16" s="99" t="s">
        <v>51</v>
      </c>
      <c r="E16" s="99" t="s">
        <v>76</v>
      </c>
      <c r="F16" s="99" t="s">
        <v>51</v>
      </c>
      <c r="G16" s="99" t="s">
        <v>51</v>
      </c>
      <c r="H16" s="99" t="s">
        <v>51</v>
      </c>
      <c r="I16" s="99" t="s">
        <v>76</v>
      </c>
      <c r="J16" s="99" t="s">
        <v>76</v>
      </c>
      <c r="K16" s="99" t="s">
        <v>51</v>
      </c>
      <c r="L16" s="99" t="s">
        <v>51</v>
      </c>
      <c r="M16" s="99" t="s">
        <v>51</v>
      </c>
      <c r="N16" s="99" t="s">
        <v>51</v>
      </c>
      <c r="O16" s="99" t="s">
        <v>51</v>
      </c>
      <c r="P16" s="99" t="s">
        <v>76</v>
      </c>
      <c r="Q16" s="99" t="s">
        <v>51</v>
      </c>
      <c r="R16" s="99" t="s">
        <v>76</v>
      </c>
      <c r="S16" s="99" t="s">
        <v>51</v>
      </c>
      <c r="T16" s="99" t="s">
        <v>76</v>
      </c>
      <c r="U16" s="99" t="s">
        <v>51</v>
      </c>
      <c r="V16" s="99" t="s">
        <v>51</v>
      </c>
      <c r="W16" s="99" t="s">
        <v>51</v>
      </c>
      <c r="X16" s="100">
        <f t="shared" si="0"/>
        <v>14</v>
      </c>
      <c r="Y16" s="100">
        <f t="shared" si="1"/>
        <v>6</v>
      </c>
      <c r="Z16" s="100">
        <f t="shared" si="2"/>
        <v>0</v>
      </c>
      <c r="AA16" s="100">
        <f t="shared" si="3"/>
        <v>28</v>
      </c>
    </row>
    <row r="17" spans="1:27" ht="21.75" customHeight="1">
      <c r="A17" s="7"/>
      <c r="B17" s="94">
        <f>'STD-8'!D12</f>
        <v>11</v>
      </c>
      <c r="C17" s="43" t="str">
        <f>'STD-8'!E12</f>
        <v>p{jipi*ti p|nimi *vini(dBiie </v>
      </c>
      <c r="D17" s="99" t="s">
        <v>52</v>
      </c>
      <c r="E17" s="99" t="s">
        <v>51</v>
      </c>
      <c r="F17" s="99" t="s">
        <v>51</v>
      </c>
      <c r="G17" s="99" t="s">
        <v>51</v>
      </c>
      <c r="H17" s="99" t="s">
        <v>76</v>
      </c>
      <c r="I17" s="99" t="s">
        <v>76</v>
      </c>
      <c r="J17" s="99" t="s">
        <v>76</v>
      </c>
      <c r="K17" s="99" t="s">
        <v>51</v>
      </c>
      <c r="L17" s="99" t="s">
        <v>51</v>
      </c>
      <c r="M17" s="99" t="s">
        <v>76</v>
      </c>
      <c r="N17" s="99" t="s">
        <v>51</v>
      </c>
      <c r="O17" s="99" t="s">
        <v>51</v>
      </c>
      <c r="P17" s="99" t="s">
        <v>76</v>
      </c>
      <c r="Q17" s="99" t="s">
        <v>52</v>
      </c>
      <c r="R17" s="99" t="s">
        <v>51</v>
      </c>
      <c r="S17" s="99" t="s">
        <v>76</v>
      </c>
      <c r="T17" s="99" t="s">
        <v>76</v>
      </c>
      <c r="U17" s="99" t="s">
        <v>76</v>
      </c>
      <c r="V17" s="99" t="s">
        <v>51</v>
      </c>
      <c r="W17" s="99" t="s">
        <v>51</v>
      </c>
      <c r="X17" s="100">
        <f t="shared" si="0"/>
        <v>10</v>
      </c>
      <c r="Y17" s="100">
        <f t="shared" si="1"/>
        <v>8</v>
      </c>
      <c r="Z17" s="100">
        <f t="shared" si="2"/>
        <v>2</v>
      </c>
      <c r="AA17" s="100">
        <f t="shared" si="3"/>
        <v>20</v>
      </c>
    </row>
    <row r="18" spans="1:27" ht="21.75" customHeight="1">
      <c r="A18" s="7"/>
      <c r="B18" s="94">
        <f>'STD-8'!D13</f>
        <v>12</v>
      </c>
      <c r="C18" s="43" t="str">
        <f>'STD-8'!E13</f>
        <v>riviL p|nimib(ni rm(SiBiie</v>
      </c>
      <c r="D18" s="99" t="s">
        <v>51</v>
      </c>
      <c r="E18" s="99" t="s">
        <v>52</v>
      </c>
      <c r="F18" s="99" t="s">
        <v>51</v>
      </c>
      <c r="G18" s="99" t="s">
        <v>51</v>
      </c>
      <c r="H18" s="99" t="s">
        <v>52</v>
      </c>
      <c r="I18" s="99" t="s">
        <v>51</v>
      </c>
      <c r="J18" s="99" t="s">
        <v>76</v>
      </c>
      <c r="K18" s="99" t="s">
        <v>51</v>
      </c>
      <c r="L18" s="99" t="s">
        <v>51</v>
      </c>
      <c r="M18" s="99" t="s">
        <v>76</v>
      </c>
      <c r="N18" s="99" t="s">
        <v>51</v>
      </c>
      <c r="O18" s="99" t="s">
        <v>76</v>
      </c>
      <c r="P18" s="99" t="s">
        <v>51</v>
      </c>
      <c r="Q18" s="99" t="s">
        <v>76</v>
      </c>
      <c r="R18" s="99" t="s">
        <v>51</v>
      </c>
      <c r="S18" s="99" t="s">
        <v>52</v>
      </c>
      <c r="T18" s="99" t="s">
        <v>51</v>
      </c>
      <c r="U18" s="99" t="s">
        <v>51</v>
      </c>
      <c r="V18" s="99" t="s">
        <v>52</v>
      </c>
      <c r="W18" s="99" t="s">
        <v>51</v>
      </c>
      <c r="X18" s="100">
        <f t="shared" si="0"/>
        <v>12</v>
      </c>
      <c r="Y18" s="100">
        <f t="shared" si="1"/>
        <v>4</v>
      </c>
      <c r="Z18" s="100">
        <f t="shared" si="2"/>
        <v>4</v>
      </c>
      <c r="AA18" s="100">
        <f t="shared" si="3"/>
        <v>24</v>
      </c>
    </row>
    <row r="19" spans="1:27" ht="21.75" customHeight="1">
      <c r="A19" s="7"/>
      <c r="B19" s="94">
        <f>'STD-8'!D14</f>
        <v>13</v>
      </c>
      <c r="C19" s="43" t="str">
        <f>'STD-8'!E14</f>
        <v>piT\li *vi*wib(ni kmil(Sik#miir</v>
      </c>
      <c r="D19" s="99" t="s">
        <v>51</v>
      </c>
      <c r="E19" s="99" t="s">
        <v>51</v>
      </c>
      <c r="F19" s="99" t="s">
        <v>76</v>
      </c>
      <c r="G19" s="99" t="s">
        <v>52</v>
      </c>
      <c r="H19" s="99" t="s">
        <v>51</v>
      </c>
      <c r="I19" s="99" t="s">
        <v>51</v>
      </c>
      <c r="J19" s="99" t="s">
        <v>51</v>
      </c>
      <c r="K19" s="99" t="s">
        <v>51</v>
      </c>
      <c r="L19" s="99" t="s">
        <v>51</v>
      </c>
      <c r="M19" s="99" t="s">
        <v>51</v>
      </c>
      <c r="N19" s="99" t="s">
        <v>52</v>
      </c>
      <c r="O19" s="99" t="s">
        <v>51</v>
      </c>
      <c r="P19" s="99" t="s">
        <v>76</v>
      </c>
      <c r="Q19" s="99" t="s">
        <v>76</v>
      </c>
      <c r="R19" s="99" t="s">
        <v>76</v>
      </c>
      <c r="S19" s="99" t="s">
        <v>51</v>
      </c>
      <c r="T19" s="99" t="s">
        <v>51</v>
      </c>
      <c r="U19" s="99" t="s">
        <v>76</v>
      </c>
      <c r="V19" s="99" t="s">
        <v>51</v>
      </c>
      <c r="W19" s="99" t="s">
        <v>51</v>
      </c>
      <c r="X19" s="100">
        <f t="shared" si="0"/>
        <v>13</v>
      </c>
      <c r="Y19" s="100">
        <f t="shared" si="1"/>
        <v>5</v>
      </c>
      <c r="Z19" s="100">
        <f t="shared" si="2"/>
        <v>2</v>
      </c>
      <c r="AA19" s="100">
        <f t="shared" si="3"/>
        <v>26</v>
      </c>
    </row>
    <row r="20" spans="1:27" ht="21.75" customHeight="1">
      <c r="A20" s="7"/>
      <c r="B20" s="94">
        <f>'STD-8'!D15</f>
        <v>14</v>
      </c>
      <c r="C20" s="43" t="str">
        <f>'STD-8'!E15</f>
        <v>piT\li a*pi^tiib(ni *dli&amp;piBiie</v>
      </c>
      <c r="D20" s="99" t="s">
        <v>51</v>
      </c>
      <c r="E20" s="99" t="s">
        <v>51</v>
      </c>
      <c r="F20" s="99" t="s">
        <v>51</v>
      </c>
      <c r="G20" s="99" t="s">
        <v>51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51</v>
      </c>
      <c r="M20" s="99" t="s">
        <v>51</v>
      </c>
      <c r="N20" s="99" t="s">
        <v>51</v>
      </c>
      <c r="O20" s="99" t="s">
        <v>51</v>
      </c>
      <c r="P20" s="99" t="s">
        <v>51</v>
      </c>
      <c r="Q20" s="99" t="s">
        <v>76</v>
      </c>
      <c r="R20" s="99" t="s">
        <v>51</v>
      </c>
      <c r="S20" s="99" t="s">
        <v>51</v>
      </c>
      <c r="T20" s="99" t="s">
        <v>51</v>
      </c>
      <c r="U20" s="99" t="s">
        <v>51</v>
      </c>
      <c r="V20" s="99" t="s">
        <v>51</v>
      </c>
      <c r="W20" s="99" t="s">
        <v>51</v>
      </c>
      <c r="X20" s="100">
        <f t="shared" si="0"/>
        <v>19</v>
      </c>
      <c r="Y20" s="100">
        <f t="shared" si="1"/>
        <v>1</v>
      </c>
      <c r="Z20" s="100">
        <f t="shared" si="2"/>
        <v>0</v>
      </c>
      <c r="AA20" s="100">
        <f t="shared" si="3"/>
        <v>38</v>
      </c>
    </row>
    <row r="21" spans="1:27" ht="21.75" customHeight="1">
      <c r="A21" s="7"/>
      <c r="B21" s="94">
        <f>'STD-8'!D16</f>
        <v>15</v>
      </c>
      <c r="C21" s="43" t="str">
        <f>'STD-8'!E16</f>
        <v>piT\li JZii m_k\SiBiie</v>
      </c>
      <c r="D21" s="99" t="s">
        <v>51</v>
      </c>
      <c r="E21" s="99" t="s">
        <v>51</v>
      </c>
      <c r="F21" s="99" t="s">
        <v>51</v>
      </c>
      <c r="G21" s="99" t="s">
        <v>51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 t="s">
        <v>51</v>
      </c>
      <c r="O21" s="99" t="s">
        <v>51</v>
      </c>
      <c r="P21" s="99" t="s">
        <v>51</v>
      </c>
      <c r="Q21" s="99" t="s">
        <v>76</v>
      </c>
      <c r="R21" s="99" t="s">
        <v>51</v>
      </c>
      <c r="S21" s="99" t="s">
        <v>51</v>
      </c>
      <c r="T21" s="99" t="s">
        <v>51</v>
      </c>
      <c r="U21" s="99" t="s">
        <v>51</v>
      </c>
      <c r="V21" s="99" t="s">
        <v>51</v>
      </c>
      <c r="W21" s="99" t="s">
        <v>51</v>
      </c>
      <c r="X21" s="100">
        <f>COUNTIF(D21:W21,"p")</f>
        <v>19</v>
      </c>
      <c r="Y21" s="100">
        <f>COUNTIF(D21:W21,"]")</f>
        <v>1</v>
      </c>
      <c r="Z21" s="100">
        <f>COUNTIF(D21:W21,"Ï")</f>
        <v>0</v>
      </c>
      <c r="AA21" s="100">
        <f t="shared" si="3"/>
        <v>38</v>
      </c>
    </row>
    <row r="22" spans="1:27" ht="21.75" customHeight="1">
      <c r="A22" s="7"/>
      <c r="B22" s="94">
        <f>'STD-8'!D17</f>
        <v>16</v>
      </c>
      <c r="C22" s="43" t="str">
        <f>'STD-8'!E17</f>
        <v>piT\li si(nilib(ni Bi&amp;KiiBiie</v>
      </c>
      <c r="D22" s="99" t="s">
        <v>51</v>
      </c>
      <c r="E22" s="99" t="s">
        <v>51</v>
      </c>
      <c r="F22" s="99" t="s">
        <v>51</v>
      </c>
      <c r="G22" s="99" t="s">
        <v>51</v>
      </c>
      <c r="H22" s="99" t="s">
        <v>51</v>
      </c>
      <c r="I22" s="99" t="s">
        <v>51</v>
      </c>
      <c r="J22" s="99" t="s">
        <v>51</v>
      </c>
      <c r="K22" s="99" t="s">
        <v>51</v>
      </c>
      <c r="L22" s="99" t="s">
        <v>51</v>
      </c>
      <c r="M22" s="99" t="s">
        <v>51</v>
      </c>
      <c r="N22" s="99" t="s">
        <v>51</v>
      </c>
      <c r="O22" s="99" t="s">
        <v>51</v>
      </c>
      <c r="P22" s="99" t="s">
        <v>51</v>
      </c>
      <c r="Q22" s="99" t="s">
        <v>76</v>
      </c>
      <c r="R22" s="99" t="s">
        <v>51</v>
      </c>
      <c r="S22" s="99" t="s">
        <v>51</v>
      </c>
      <c r="T22" s="99" t="s">
        <v>51</v>
      </c>
      <c r="U22" s="99" t="s">
        <v>51</v>
      </c>
      <c r="V22" s="99" t="s">
        <v>51</v>
      </c>
      <c r="W22" s="99" t="s">
        <v>51</v>
      </c>
      <c r="X22" s="100">
        <f>COUNTIF(D22:W22,"p")</f>
        <v>19</v>
      </c>
      <c r="Y22" s="100">
        <f>COUNTIF(D22:W22,"]")</f>
        <v>1</v>
      </c>
      <c r="Z22" s="100">
        <f>COUNTIF(D22:W22,"Ï")</f>
        <v>0</v>
      </c>
      <c r="AA22" s="100">
        <f t="shared" si="3"/>
        <v>38</v>
      </c>
    </row>
    <row r="23" spans="1:27" ht="21.75" customHeight="1">
      <c r="A23" s="7"/>
      <c r="B23" s="94"/>
      <c r="C23" s="43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  <c r="Y23" s="100"/>
      <c r="Z23" s="100"/>
      <c r="AA23" s="100"/>
    </row>
    <row r="24" spans="1:27" ht="21.75" customHeight="1">
      <c r="A24" s="7"/>
      <c r="B24" s="94"/>
      <c r="C24" s="43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0"/>
      <c r="Y24" s="100"/>
      <c r="Z24" s="100"/>
      <c r="AA24" s="100"/>
    </row>
    <row r="25" spans="1:27" ht="21.7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21.7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21.7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21.7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21.7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21.7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21.7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14.25" customHeight="1"/>
    <row r="33" ht="14.25" customHeight="1"/>
    <row r="34" spans="3:26" ht="18.75">
      <c r="C34" s="5"/>
      <c r="D34" s="5"/>
      <c r="E34" s="5"/>
      <c r="F34" s="110" t="s">
        <v>32</v>
      </c>
      <c r="G34" s="110"/>
      <c r="H34" s="110"/>
      <c r="I34" s="110"/>
      <c r="J34" s="110"/>
      <c r="N34" s="61"/>
      <c r="O34" s="61"/>
      <c r="P34" s="61"/>
      <c r="Q34" s="110" t="s">
        <v>33</v>
      </c>
      <c r="R34" s="110"/>
      <c r="S34" s="110"/>
      <c r="T34" s="110"/>
      <c r="U34" s="110"/>
      <c r="V34" s="61"/>
      <c r="W34" s="61"/>
      <c r="X34" s="61"/>
      <c r="Y34" s="61"/>
      <c r="Z34" s="61"/>
    </row>
    <row r="35" ht="7.5" customHeight="1"/>
    <row r="36" ht="7.5" customHeight="1"/>
    <row r="37" ht="7.5" customHeight="1"/>
  </sheetData>
  <sheetProtection/>
  <mergeCells count="15">
    <mergeCell ref="C5:C6"/>
    <mergeCell ref="D5:W5"/>
    <mergeCell ref="X5:Z5"/>
    <mergeCell ref="J4:O4"/>
    <mergeCell ref="F34:J34"/>
    <mergeCell ref="Q34:U34"/>
    <mergeCell ref="AA5:AA6"/>
    <mergeCell ref="Y4:AA4"/>
    <mergeCell ref="B2:AA2"/>
    <mergeCell ref="B3:AA3"/>
    <mergeCell ref="S4:X4"/>
    <mergeCell ref="B4:D4"/>
    <mergeCell ref="E4:I4"/>
    <mergeCell ref="P4:R4"/>
    <mergeCell ref="B5:B6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80" zoomScaleNormal="80" zoomScalePageLayoutView="0" workbookViewId="0" topLeftCell="D14">
      <selection activeCell="B4" sqref="B4:J4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421875" style="1" customWidth="1"/>
    <col min="4" max="23" width="6.00390625" style="1" customWidth="1"/>
    <col min="24" max="27" width="4.7109375" style="1" customWidth="1"/>
    <col min="28" max="28" width="1.57421875" style="1" customWidth="1"/>
    <col min="29" max="16384" width="4.28125" style="1" customWidth="1"/>
  </cols>
  <sheetData>
    <row r="1" ht="7.5" customHeight="1"/>
    <row r="2" spans="2:27" s="2" customFormat="1" ht="42.75" customHeight="1">
      <c r="B2" s="130" t="s">
        <v>154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2:27" s="2" customFormat="1" ht="31.5" customHeight="1">
      <c r="B3" s="148" t="s">
        <v>240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</row>
    <row r="4" spans="2:27" s="36" customFormat="1" ht="28.5" customHeight="1">
      <c r="B4" s="132" t="s">
        <v>189</v>
      </c>
      <c r="C4" s="132"/>
      <c r="D4" s="132"/>
      <c r="E4" s="133" t="s">
        <v>438</v>
      </c>
      <c r="F4" s="133"/>
      <c r="G4" s="133"/>
      <c r="H4" s="133"/>
      <c r="I4" s="133"/>
      <c r="J4" s="134" t="s">
        <v>184</v>
      </c>
      <c r="K4" s="134"/>
      <c r="L4" s="134"/>
      <c r="M4" s="134"/>
      <c r="N4" s="134"/>
      <c r="O4" s="134"/>
      <c r="P4" s="133" t="s">
        <v>167</v>
      </c>
      <c r="Q4" s="133"/>
      <c r="R4" s="133"/>
      <c r="S4" s="132" t="s">
        <v>153</v>
      </c>
      <c r="T4" s="132"/>
      <c r="U4" s="132"/>
      <c r="V4" s="132"/>
      <c r="W4" s="132"/>
      <c r="X4" s="132"/>
      <c r="Y4" s="133">
        <v>20</v>
      </c>
      <c r="Z4" s="133"/>
      <c r="AA4" s="133"/>
    </row>
    <row r="5" spans="2:27" ht="69" customHeight="1">
      <c r="B5" s="122" t="s">
        <v>0</v>
      </c>
      <c r="C5" s="122" t="s">
        <v>3</v>
      </c>
      <c r="D5" s="123" t="s">
        <v>4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4" t="s">
        <v>6</v>
      </c>
      <c r="Y5" s="124"/>
      <c r="Z5" s="124"/>
      <c r="AA5" s="147" t="s">
        <v>5</v>
      </c>
    </row>
    <row r="6" spans="2:27" ht="367.5" customHeight="1">
      <c r="B6" s="122"/>
      <c r="C6" s="122"/>
      <c r="D6" s="102" t="s">
        <v>364</v>
      </c>
      <c r="E6" s="102" t="s">
        <v>365</v>
      </c>
      <c r="F6" s="102" t="s">
        <v>366</v>
      </c>
      <c r="G6" s="102" t="s">
        <v>367</v>
      </c>
      <c r="H6" s="102" t="s">
        <v>368</v>
      </c>
      <c r="I6" s="102" t="s">
        <v>369</v>
      </c>
      <c r="J6" s="102" t="s">
        <v>370</v>
      </c>
      <c r="K6" s="102" t="s">
        <v>371</v>
      </c>
      <c r="L6" s="102" t="s">
        <v>372</v>
      </c>
      <c r="M6" s="102" t="s">
        <v>445</v>
      </c>
      <c r="N6" s="102" t="s">
        <v>373</v>
      </c>
      <c r="O6" s="102" t="s">
        <v>446</v>
      </c>
      <c r="P6" s="102" t="s">
        <v>447</v>
      </c>
      <c r="Q6" s="102" t="s">
        <v>448</v>
      </c>
      <c r="R6" s="102" t="s">
        <v>449</v>
      </c>
      <c r="S6" s="102" t="s">
        <v>450</v>
      </c>
      <c r="T6" s="102" t="s">
        <v>451</v>
      </c>
      <c r="U6" s="102" t="s">
        <v>374</v>
      </c>
      <c r="V6" s="102" t="s">
        <v>452</v>
      </c>
      <c r="W6" s="102" t="s">
        <v>375</v>
      </c>
      <c r="X6" s="98" t="s">
        <v>51</v>
      </c>
      <c r="Y6" s="98" t="s">
        <v>76</v>
      </c>
      <c r="Z6" s="98" t="s">
        <v>52</v>
      </c>
      <c r="AA6" s="147"/>
    </row>
    <row r="7" spans="1:27" ht="21.75" customHeight="1">
      <c r="A7" s="7"/>
      <c r="B7" s="94">
        <f>'STD-8'!D2</f>
        <v>1</v>
      </c>
      <c r="C7" s="43" t="str">
        <f>'STD-8'!E2</f>
        <v>ci)hiNi wivili*sIh Birtik#miir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 t="s">
        <v>51</v>
      </c>
      <c r="O7" s="99" t="s">
        <v>51</v>
      </c>
      <c r="P7" s="99" t="s">
        <v>51</v>
      </c>
      <c r="Q7" s="99" t="s">
        <v>51</v>
      </c>
      <c r="R7" s="99" t="s">
        <v>51</v>
      </c>
      <c r="S7" s="99" t="s">
        <v>51</v>
      </c>
      <c r="T7" s="99" t="s">
        <v>51</v>
      </c>
      <c r="U7" s="99" t="s">
        <v>51</v>
      </c>
      <c r="V7" s="99" t="s">
        <v>51</v>
      </c>
      <c r="W7" s="99" t="s">
        <v>51</v>
      </c>
      <c r="X7" s="100">
        <f aca="true" t="shared" si="0" ref="X7:X20">COUNTIF(D7:W7,"p")</f>
        <v>20</v>
      </c>
      <c r="Y7" s="100">
        <f aca="true" t="shared" si="1" ref="Y7:Y20">COUNTIF(D7:W7,"]")</f>
        <v>0</v>
      </c>
      <c r="Z7" s="100">
        <f aca="true" t="shared" si="2" ref="Z7:Z20">COUNTIF(D7:W7,"Ï")</f>
        <v>0</v>
      </c>
      <c r="AA7" s="100">
        <f>ROUND(X7*40/20,0)</f>
        <v>40</v>
      </c>
    </row>
    <row r="8" spans="1:27" ht="21.75" customHeight="1">
      <c r="A8" s="7"/>
      <c r="B8" s="94">
        <f>'STD-8'!D3</f>
        <v>2</v>
      </c>
      <c r="C8" s="43" t="str">
        <f>'STD-8'!E3</f>
        <v>Qik(r sii*hli jsivItiJ</v>
      </c>
      <c r="D8" s="99" t="s">
        <v>76</v>
      </c>
      <c r="E8" s="99" t="s">
        <v>76</v>
      </c>
      <c r="F8" s="99" t="s">
        <v>51</v>
      </c>
      <c r="G8" s="99" t="s">
        <v>51</v>
      </c>
      <c r="H8" s="99" t="s">
        <v>76</v>
      </c>
      <c r="I8" s="99" t="s">
        <v>51</v>
      </c>
      <c r="J8" s="99" t="s">
        <v>51</v>
      </c>
      <c r="K8" s="99" t="s">
        <v>76</v>
      </c>
      <c r="L8" s="99" t="s">
        <v>51</v>
      </c>
      <c r="M8" s="99" t="s">
        <v>76</v>
      </c>
      <c r="N8" s="99" t="s">
        <v>51</v>
      </c>
      <c r="O8" s="99" t="s">
        <v>76</v>
      </c>
      <c r="P8" s="99" t="s">
        <v>51</v>
      </c>
      <c r="Q8" s="99" t="s">
        <v>76</v>
      </c>
      <c r="R8" s="99" t="s">
        <v>51</v>
      </c>
      <c r="S8" s="99" t="s">
        <v>51</v>
      </c>
      <c r="T8" s="99" t="s">
        <v>76</v>
      </c>
      <c r="U8" s="99" t="s">
        <v>51</v>
      </c>
      <c r="V8" s="99" t="s">
        <v>76</v>
      </c>
      <c r="W8" s="99" t="s">
        <v>51</v>
      </c>
      <c r="X8" s="100">
        <f t="shared" si="0"/>
        <v>11</v>
      </c>
      <c r="Y8" s="100">
        <f t="shared" si="1"/>
        <v>9</v>
      </c>
      <c r="Z8" s="100">
        <f t="shared" si="2"/>
        <v>0</v>
      </c>
      <c r="AA8" s="100">
        <f aca="true" t="shared" si="3" ref="AA8:AA22">ROUND(X8*40/20,0)</f>
        <v>22</v>
      </c>
    </row>
    <row r="9" spans="1:27" ht="21.75" customHeight="1">
      <c r="A9" s="7"/>
      <c r="B9" s="94">
        <f>'STD-8'!D4</f>
        <v>3</v>
      </c>
      <c r="C9" s="43" t="str">
        <f>'STD-8'!E4</f>
        <v>d\siie sIjyik#miir aIbiiBiie</v>
      </c>
      <c r="D9" s="99" t="s">
        <v>76</v>
      </c>
      <c r="E9" s="99" t="s">
        <v>51</v>
      </c>
      <c r="F9" s="99" t="s">
        <v>51</v>
      </c>
      <c r="G9" s="99" t="s">
        <v>51</v>
      </c>
      <c r="H9" s="99" t="s">
        <v>76</v>
      </c>
      <c r="I9" s="99" t="s">
        <v>51</v>
      </c>
      <c r="J9" s="99" t="s">
        <v>51</v>
      </c>
      <c r="K9" s="99" t="s">
        <v>76</v>
      </c>
      <c r="L9" s="99" t="s">
        <v>51</v>
      </c>
      <c r="M9" s="99" t="s">
        <v>51</v>
      </c>
      <c r="N9" s="99" t="s">
        <v>51</v>
      </c>
      <c r="O9" s="99" t="s">
        <v>51</v>
      </c>
      <c r="P9" s="99" t="s">
        <v>51</v>
      </c>
      <c r="Q9" s="99" t="s">
        <v>76</v>
      </c>
      <c r="R9" s="99" t="s">
        <v>51</v>
      </c>
      <c r="S9" s="99" t="s">
        <v>51</v>
      </c>
      <c r="T9" s="99" t="s">
        <v>51</v>
      </c>
      <c r="U9" s="99" t="s">
        <v>51</v>
      </c>
      <c r="V9" s="99" t="s">
        <v>51</v>
      </c>
      <c r="W9" s="99" t="s">
        <v>51</v>
      </c>
      <c r="X9" s="100">
        <f t="shared" si="0"/>
        <v>16</v>
      </c>
      <c r="Y9" s="100">
        <f t="shared" si="1"/>
        <v>4</v>
      </c>
      <c r="Z9" s="100">
        <f t="shared" si="2"/>
        <v>0</v>
      </c>
      <c r="AA9" s="100">
        <f t="shared" si="3"/>
        <v>32</v>
      </c>
    </row>
    <row r="10" spans="1:27" ht="21.75" customHeight="1">
      <c r="A10" s="7"/>
      <c r="B10" s="94">
        <f>'STD-8'!D5</f>
        <v>4</v>
      </c>
      <c r="C10" s="43" t="str">
        <f>'STD-8'!E5</f>
        <v>riviL mih\Si rm(SiBiie</v>
      </c>
      <c r="D10" s="99" t="s">
        <v>51</v>
      </c>
      <c r="E10" s="99" t="s">
        <v>51</v>
      </c>
      <c r="F10" s="99" t="s">
        <v>76</v>
      </c>
      <c r="G10" s="99" t="s">
        <v>51</v>
      </c>
      <c r="H10" s="99" t="s">
        <v>51</v>
      </c>
      <c r="I10" s="99" t="s">
        <v>51</v>
      </c>
      <c r="J10" s="99" t="s">
        <v>51</v>
      </c>
      <c r="K10" s="99" t="s">
        <v>51</v>
      </c>
      <c r="L10" s="99" t="s">
        <v>51</v>
      </c>
      <c r="M10" s="99" t="s">
        <v>51</v>
      </c>
      <c r="N10" s="99" t="s">
        <v>51</v>
      </c>
      <c r="O10" s="99" t="s">
        <v>51</v>
      </c>
      <c r="P10" s="99" t="s">
        <v>51</v>
      </c>
      <c r="Q10" s="99" t="s">
        <v>76</v>
      </c>
      <c r="R10" s="99" t="s">
        <v>51</v>
      </c>
      <c r="S10" s="99" t="s">
        <v>76</v>
      </c>
      <c r="T10" s="99" t="s">
        <v>51</v>
      </c>
      <c r="U10" s="99" t="s">
        <v>51</v>
      </c>
      <c r="V10" s="99" t="s">
        <v>51</v>
      </c>
      <c r="W10" s="99" t="s">
        <v>51</v>
      </c>
      <c r="X10" s="100">
        <f t="shared" si="0"/>
        <v>17</v>
      </c>
      <c r="Y10" s="100">
        <f t="shared" si="1"/>
        <v>3</v>
      </c>
      <c r="Z10" s="100">
        <f t="shared" si="2"/>
        <v>0</v>
      </c>
      <c r="AA10" s="100">
        <f t="shared" si="3"/>
        <v>34</v>
      </c>
    </row>
    <row r="11" spans="1:27" ht="21.75" customHeight="1">
      <c r="A11" s="7"/>
      <c r="B11" s="94">
        <f>'STD-8'!D6</f>
        <v>5</v>
      </c>
      <c r="C11" s="43" t="str">
        <f>'STD-8'!E6</f>
        <v>piT\li piiWi^k#miir g_NivItiBiie</v>
      </c>
      <c r="D11" s="99" t="s">
        <v>76</v>
      </c>
      <c r="E11" s="99" t="s">
        <v>76</v>
      </c>
      <c r="F11" s="99" t="s">
        <v>51</v>
      </c>
      <c r="G11" s="99" t="s">
        <v>51</v>
      </c>
      <c r="H11" s="99" t="s">
        <v>51</v>
      </c>
      <c r="I11" s="99" t="s">
        <v>51</v>
      </c>
      <c r="J11" s="99" t="s">
        <v>76</v>
      </c>
      <c r="K11" s="99" t="s">
        <v>51</v>
      </c>
      <c r="L11" s="99" t="s">
        <v>76</v>
      </c>
      <c r="M11" s="99" t="s">
        <v>76</v>
      </c>
      <c r="N11" s="99" t="s">
        <v>51</v>
      </c>
      <c r="O11" s="99" t="s">
        <v>51</v>
      </c>
      <c r="P11" s="99" t="s">
        <v>51</v>
      </c>
      <c r="Q11" s="99" t="s">
        <v>51</v>
      </c>
      <c r="R11" s="99" t="s">
        <v>51</v>
      </c>
      <c r="S11" s="99" t="s">
        <v>51</v>
      </c>
      <c r="T11" s="99" t="s">
        <v>51</v>
      </c>
      <c r="U11" s="99" t="s">
        <v>51</v>
      </c>
      <c r="V11" s="99" t="s">
        <v>51</v>
      </c>
      <c r="W11" s="99" t="s">
        <v>51</v>
      </c>
      <c r="X11" s="100">
        <f t="shared" si="0"/>
        <v>15</v>
      </c>
      <c r="Y11" s="100">
        <f t="shared" si="1"/>
        <v>5</v>
      </c>
      <c r="Z11" s="100">
        <f t="shared" si="2"/>
        <v>0</v>
      </c>
      <c r="AA11" s="100">
        <f t="shared" si="3"/>
        <v>30</v>
      </c>
    </row>
    <row r="12" spans="1:27" ht="21.75" customHeight="1">
      <c r="A12" s="7"/>
      <c r="B12" s="94">
        <f>'STD-8'!D7</f>
        <v>6</v>
      </c>
      <c r="C12" s="43" t="str">
        <f>'STD-8'!E7</f>
        <v>si(lIk&amp; dSirWiJ tilisIgiJ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51</v>
      </c>
      <c r="I12" s="99" t="s">
        <v>51</v>
      </c>
      <c r="J12" s="99" t="s">
        <v>51</v>
      </c>
      <c r="K12" s="99" t="s">
        <v>51</v>
      </c>
      <c r="L12" s="99" t="s">
        <v>51</v>
      </c>
      <c r="M12" s="99" t="s">
        <v>76</v>
      </c>
      <c r="N12" s="99" t="s">
        <v>51</v>
      </c>
      <c r="O12" s="99" t="s">
        <v>51</v>
      </c>
      <c r="P12" s="99" t="s">
        <v>51</v>
      </c>
      <c r="Q12" s="99" t="s">
        <v>51</v>
      </c>
      <c r="R12" s="99" t="s">
        <v>51</v>
      </c>
      <c r="S12" s="99" t="s">
        <v>51</v>
      </c>
      <c r="T12" s="99" t="s">
        <v>51</v>
      </c>
      <c r="U12" s="99" t="s">
        <v>51</v>
      </c>
      <c r="V12" s="99" t="s">
        <v>51</v>
      </c>
      <c r="W12" s="99" t="s">
        <v>51</v>
      </c>
      <c r="X12" s="100">
        <f t="shared" si="0"/>
        <v>19</v>
      </c>
      <c r="Y12" s="100">
        <f t="shared" si="1"/>
        <v>1</v>
      </c>
      <c r="Z12" s="100">
        <f t="shared" si="2"/>
        <v>0</v>
      </c>
      <c r="AA12" s="100">
        <f t="shared" si="3"/>
        <v>38</v>
      </c>
    </row>
    <row r="13" spans="1:27" ht="21.75" customHeight="1">
      <c r="A13" s="7"/>
      <c r="B13" s="94">
        <f>'STD-8'!D8</f>
        <v>7</v>
      </c>
      <c r="C13" s="43" t="str">
        <f>'STD-8'!E8</f>
        <v>zilii aj#^ni*soih *vik`mi*soih</v>
      </c>
      <c r="D13" s="99" t="s">
        <v>52</v>
      </c>
      <c r="E13" s="99" t="s">
        <v>51</v>
      </c>
      <c r="F13" s="99" t="s">
        <v>51</v>
      </c>
      <c r="G13" s="99" t="s">
        <v>76</v>
      </c>
      <c r="H13" s="99" t="s">
        <v>51</v>
      </c>
      <c r="I13" s="99" t="s">
        <v>76</v>
      </c>
      <c r="J13" s="99" t="s">
        <v>51</v>
      </c>
      <c r="K13" s="99" t="s">
        <v>76</v>
      </c>
      <c r="L13" s="99" t="s">
        <v>51</v>
      </c>
      <c r="M13" s="99" t="s">
        <v>76</v>
      </c>
      <c r="N13" s="99" t="s">
        <v>51</v>
      </c>
      <c r="O13" s="99" t="s">
        <v>76</v>
      </c>
      <c r="P13" s="99" t="s">
        <v>76</v>
      </c>
      <c r="Q13" s="99" t="s">
        <v>51</v>
      </c>
      <c r="R13" s="99" t="s">
        <v>51</v>
      </c>
      <c r="S13" s="99" t="s">
        <v>51</v>
      </c>
      <c r="T13" s="99" t="s">
        <v>76</v>
      </c>
      <c r="U13" s="99" t="s">
        <v>51</v>
      </c>
      <c r="V13" s="99" t="s">
        <v>76</v>
      </c>
      <c r="W13" s="99" t="s">
        <v>51</v>
      </c>
      <c r="X13" s="100">
        <f t="shared" si="0"/>
        <v>11</v>
      </c>
      <c r="Y13" s="100">
        <f t="shared" si="1"/>
        <v>8</v>
      </c>
      <c r="Z13" s="100">
        <f t="shared" si="2"/>
        <v>1</v>
      </c>
      <c r="AA13" s="100">
        <f t="shared" si="3"/>
        <v>22</v>
      </c>
    </row>
    <row r="14" spans="1:27" ht="21.75" customHeight="1">
      <c r="A14" s="7"/>
      <c r="B14" s="94">
        <f>'STD-8'!D9</f>
        <v>8</v>
      </c>
      <c r="C14" s="43" t="str">
        <f>'STD-8'!E9</f>
        <v>Qik(r *Silpiib(ni s(owiiJ</v>
      </c>
      <c r="D14" s="99" t="s">
        <v>51</v>
      </c>
      <c r="E14" s="99" t="s">
        <v>51</v>
      </c>
      <c r="F14" s="99" t="s">
        <v>51</v>
      </c>
      <c r="G14" s="99" t="s">
        <v>51</v>
      </c>
      <c r="H14" s="99" t="s">
        <v>76</v>
      </c>
      <c r="I14" s="99" t="s">
        <v>51</v>
      </c>
      <c r="J14" s="99" t="s">
        <v>76</v>
      </c>
      <c r="K14" s="99" t="s">
        <v>76</v>
      </c>
      <c r="L14" s="99" t="s">
        <v>76</v>
      </c>
      <c r="M14" s="99" t="s">
        <v>51</v>
      </c>
      <c r="N14" s="99" t="s">
        <v>76</v>
      </c>
      <c r="O14" s="99" t="s">
        <v>51</v>
      </c>
      <c r="P14" s="99" t="s">
        <v>51</v>
      </c>
      <c r="Q14" s="99" t="s">
        <v>76</v>
      </c>
      <c r="R14" s="99" t="s">
        <v>51</v>
      </c>
      <c r="S14" s="99" t="s">
        <v>51</v>
      </c>
      <c r="T14" s="99" t="s">
        <v>76</v>
      </c>
      <c r="U14" s="99" t="s">
        <v>51</v>
      </c>
      <c r="V14" s="99" t="s">
        <v>76</v>
      </c>
      <c r="W14" s="99" t="s">
        <v>51</v>
      </c>
      <c r="X14" s="100">
        <f t="shared" si="0"/>
        <v>12</v>
      </c>
      <c r="Y14" s="100">
        <f t="shared" si="1"/>
        <v>8</v>
      </c>
      <c r="Z14" s="100">
        <f t="shared" si="2"/>
        <v>0</v>
      </c>
      <c r="AA14" s="100">
        <f t="shared" si="3"/>
        <v>24</v>
      </c>
    </row>
    <row r="15" spans="1:27" ht="21.75" customHeight="1">
      <c r="A15" s="7"/>
      <c r="B15" s="94">
        <f>'STD-8'!D10</f>
        <v>9</v>
      </c>
      <c r="C15" s="43" t="str">
        <f>'STD-8'!E10</f>
        <v>Qik(r jigiV*tib(ni BiliiJ</v>
      </c>
      <c r="D15" s="99" t="s">
        <v>51</v>
      </c>
      <c r="E15" s="99" t="s">
        <v>51</v>
      </c>
      <c r="F15" s="99" t="s">
        <v>52</v>
      </c>
      <c r="G15" s="99" t="s">
        <v>51</v>
      </c>
      <c r="H15" s="99" t="s">
        <v>51</v>
      </c>
      <c r="I15" s="99" t="s">
        <v>52</v>
      </c>
      <c r="J15" s="99" t="s">
        <v>51</v>
      </c>
      <c r="K15" s="99" t="s">
        <v>76</v>
      </c>
      <c r="L15" s="99" t="s">
        <v>51</v>
      </c>
      <c r="M15" s="99" t="s">
        <v>52</v>
      </c>
      <c r="N15" s="99" t="s">
        <v>76</v>
      </c>
      <c r="O15" s="99" t="s">
        <v>76</v>
      </c>
      <c r="P15" s="99" t="s">
        <v>76</v>
      </c>
      <c r="Q15" s="99" t="s">
        <v>51</v>
      </c>
      <c r="R15" s="99" t="s">
        <v>76</v>
      </c>
      <c r="S15" s="99" t="s">
        <v>51</v>
      </c>
      <c r="T15" s="99" t="s">
        <v>76</v>
      </c>
      <c r="U15" s="99" t="s">
        <v>51</v>
      </c>
      <c r="V15" s="99" t="s">
        <v>51</v>
      </c>
      <c r="W15" s="99" t="s">
        <v>51</v>
      </c>
      <c r="X15" s="100">
        <f t="shared" si="0"/>
        <v>11</v>
      </c>
      <c r="Y15" s="100">
        <f t="shared" si="1"/>
        <v>6</v>
      </c>
      <c r="Z15" s="100">
        <f t="shared" si="2"/>
        <v>3</v>
      </c>
      <c r="AA15" s="100">
        <f t="shared" si="3"/>
        <v>22</v>
      </c>
    </row>
    <row r="16" spans="1:27" ht="21.75" customHeight="1">
      <c r="A16" s="7"/>
      <c r="B16" s="94">
        <f>'STD-8'!D11</f>
        <v>10</v>
      </c>
      <c r="C16" s="43" t="str">
        <f>'STD-8'!E11</f>
        <v>Qik(r r&amp;ok#b(ni m_k\Sik#miir</v>
      </c>
      <c r="D16" s="99" t="s">
        <v>51</v>
      </c>
      <c r="E16" s="99" t="s">
        <v>76</v>
      </c>
      <c r="F16" s="99" t="s">
        <v>51</v>
      </c>
      <c r="G16" s="99" t="s">
        <v>51</v>
      </c>
      <c r="H16" s="99" t="s">
        <v>51</v>
      </c>
      <c r="I16" s="99" t="s">
        <v>51</v>
      </c>
      <c r="J16" s="99" t="s">
        <v>51</v>
      </c>
      <c r="K16" s="99" t="s">
        <v>51</v>
      </c>
      <c r="L16" s="99" t="s">
        <v>51</v>
      </c>
      <c r="M16" s="99" t="s">
        <v>51</v>
      </c>
      <c r="N16" s="99" t="s">
        <v>51</v>
      </c>
      <c r="O16" s="99" t="s">
        <v>51</v>
      </c>
      <c r="P16" s="99" t="s">
        <v>76</v>
      </c>
      <c r="Q16" s="99" t="s">
        <v>51</v>
      </c>
      <c r="R16" s="99" t="s">
        <v>76</v>
      </c>
      <c r="S16" s="99" t="s">
        <v>51</v>
      </c>
      <c r="T16" s="99" t="s">
        <v>76</v>
      </c>
      <c r="U16" s="99" t="s">
        <v>51</v>
      </c>
      <c r="V16" s="99" t="s">
        <v>51</v>
      </c>
      <c r="W16" s="99" t="s">
        <v>51</v>
      </c>
      <c r="X16" s="100">
        <f t="shared" si="0"/>
        <v>16</v>
      </c>
      <c r="Y16" s="100">
        <f t="shared" si="1"/>
        <v>4</v>
      </c>
      <c r="Z16" s="100">
        <f t="shared" si="2"/>
        <v>0</v>
      </c>
      <c r="AA16" s="100">
        <f t="shared" si="3"/>
        <v>32</v>
      </c>
    </row>
    <row r="17" spans="1:27" ht="21.75" customHeight="1">
      <c r="A17" s="7"/>
      <c r="B17" s="94">
        <f>'STD-8'!D12</f>
        <v>11</v>
      </c>
      <c r="C17" s="43" t="str">
        <f>'STD-8'!E12</f>
        <v>p{jipi*ti p|nimi *vini(dBiie </v>
      </c>
      <c r="D17" s="99" t="s">
        <v>52</v>
      </c>
      <c r="E17" s="99" t="s">
        <v>51</v>
      </c>
      <c r="F17" s="99" t="s">
        <v>52</v>
      </c>
      <c r="G17" s="99" t="s">
        <v>51</v>
      </c>
      <c r="H17" s="99" t="s">
        <v>76</v>
      </c>
      <c r="I17" s="99" t="s">
        <v>76</v>
      </c>
      <c r="J17" s="99" t="s">
        <v>76</v>
      </c>
      <c r="K17" s="99" t="s">
        <v>51</v>
      </c>
      <c r="L17" s="99" t="s">
        <v>51</v>
      </c>
      <c r="M17" s="99" t="s">
        <v>76</v>
      </c>
      <c r="N17" s="99" t="s">
        <v>52</v>
      </c>
      <c r="O17" s="99" t="s">
        <v>76</v>
      </c>
      <c r="P17" s="99" t="s">
        <v>76</v>
      </c>
      <c r="Q17" s="99" t="s">
        <v>52</v>
      </c>
      <c r="R17" s="99" t="s">
        <v>51</v>
      </c>
      <c r="S17" s="99" t="s">
        <v>76</v>
      </c>
      <c r="T17" s="99" t="s">
        <v>76</v>
      </c>
      <c r="U17" s="99" t="s">
        <v>76</v>
      </c>
      <c r="V17" s="99" t="s">
        <v>51</v>
      </c>
      <c r="W17" s="99" t="s">
        <v>51</v>
      </c>
      <c r="X17" s="100">
        <f t="shared" si="0"/>
        <v>7</v>
      </c>
      <c r="Y17" s="100">
        <f t="shared" si="1"/>
        <v>9</v>
      </c>
      <c r="Z17" s="100">
        <f t="shared" si="2"/>
        <v>4</v>
      </c>
      <c r="AA17" s="100">
        <f t="shared" si="3"/>
        <v>14</v>
      </c>
    </row>
    <row r="18" spans="1:27" ht="21.75" customHeight="1">
      <c r="A18" s="7"/>
      <c r="B18" s="94">
        <f>'STD-8'!D13</f>
        <v>12</v>
      </c>
      <c r="C18" s="43" t="str">
        <f>'STD-8'!E13</f>
        <v>riviL p|nimib(ni rm(SiBiie</v>
      </c>
      <c r="D18" s="99" t="s">
        <v>51</v>
      </c>
      <c r="E18" s="99" t="s">
        <v>52</v>
      </c>
      <c r="F18" s="99" t="s">
        <v>76</v>
      </c>
      <c r="G18" s="99" t="s">
        <v>51</v>
      </c>
      <c r="H18" s="99" t="s">
        <v>52</v>
      </c>
      <c r="I18" s="99" t="s">
        <v>51</v>
      </c>
      <c r="J18" s="99" t="s">
        <v>76</v>
      </c>
      <c r="K18" s="99" t="s">
        <v>51</v>
      </c>
      <c r="L18" s="99" t="s">
        <v>51</v>
      </c>
      <c r="M18" s="99" t="s">
        <v>51</v>
      </c>
      <c r="N18" s="99" t="s">
        <v>51</v>
      </c>
      <c r="O18" s="99" t="s">
        <v>76</v>
      </c>
      <c r="P18" s="99" t="s">
        <v>51</v>
      </c>
      <c r="Q18" s="99" t="s">
        <v>76</v>
      </c>
      <c r="R18" s="99" t="s">
        <v>51</v>
      </c>
      <c r="S18" s="99" t="s">
        <v>51</v>
      </c>
      <c r="T18" s="99" t="s">
        <v>76</v>
      </c>
      <c r="U18" s="99" t="s">
        <v>51</v>
      </c>
      <c r="V18" s="99" t="s">
        <v>52</v>
      </c>
      <c r="W18" s="99" t="s">
        <v>76</v>
      </c>
      <c r="X18" s="100">
        <f t="shared" si="0"/>
        <v>11</v>
      </c>
      <c r="Y18" s="100">
        <f t="shared" si="1"/>
        <v>6</v>
      </c>
      <c r="Z18" s="100">
        <f t="shared" si="2"/>
        <v>3</v>
      </c>
      <c r="AA18" s="100">
        <f t="shared" si="3"/>
        <v>22</v>
      </c>
    </row>
    <row r="19" spans="1:27" ht="21.75" customHeight="1">
      <c r="A19" s="7"/>
      <c r="B19" s="94">
        <f>'STD-8'!D14</f>
        <v>13</v>
      </c>
      <c r="C19" s="43" t="str">
        <f>'STD-8'!E14</f>
        <v>piT\li *vi*wib(ni kmil(Sik#miir</v>
      </c>
      <c r="D19" s="99" t="s">
        <v>51</v>
      </c>
      <c r="E19" s="99" t="s">
        <v>51</v>
      </c>
      <c r="F19" s="99" t="s">
        <v>76</v>
      </c>
      <c r="G19" s="99" t="s">
        <v>52</v>
      </c>
      <c r="H19" s="99" t="s">
        <v>51</v>
      </c>
      <c r="I19" s="99" t="s">
        <v>51</v>
      </c>
      <c r="J19" s="99" t="s">
        <v>51</v>
      </c>
      <c r="K19" s="99" t="s">
        <v>51</v>
      </c>
      <c r="L19" s="99" t="s">
        <v>51</v>
      </c>
      <c r="M19" s="99" t="s">
        <v>51</v>
      </c>
      <c r="N19" s="99" t="s">
        <v>52</v>
      </c>
      <c r="O19" s="99" t="s">
        <v>51</v>
      </c>
      <c r="P19" s="99" t="s">
        <v>76</v>
      </c>
      <c r="Q19" s="99" t="s">
        <v>76</v>
      </c>
      <c r="R19" s="99" t="s">
        <v>76</v>
      </c>
      <c r="S19" s="99" t="s">
        <v>51</v>
      </c>
      <c r="T19" s="99" t="s">
        <v>51</v>
      </c>
      <c r="U19" s="99" t="s">
        <v>76</v>
      </c>
      <c r="V19" s="99" t="s">
        <v>51</v>
      </c>
      <c r="W19" s="99" t="s">
        <v>51</v>
      </c>
      <c r="X19" s="100">
        <f t="shared" si="0"/>
        <v>13</v>
      </c>
      <c r="Y19" s="100">
        <f t="shared" si="1"/>
        <v>5</v>
      </c>
      <c r="Z19" s="100">
        <f t="shared" si="2"/>
        <v>2</v>
      </c>
      <c r="AA19" s="100">
        <f t="shared" si="3"/>
        <v>26</v>
      </c>
    </row>
    <row r="20" spans="1:27" ht="21.75" customHeight="1">
      <c r="A20" s="7"/>
      <c r="B20" s="94">
        <f>'STD-8'!D15</f>
        <v>14</v>
      </c>
      <c r="C20" s="43" t="str">
        <f>'STD-8'!E15</f>
        <v>piT\li a*pi^tiib(ni *dli&amp;piBiie</v>
      </c>
      <c r="D20" s="99" t="s">
        <v>51</v>
      </c>
      <c r="E20" s="99" t="s">
        <v>51</v>
      </c>
      <c r="F20" s="99" t="s">
        <v>51</v>
      </c>
      <c r="G20" s="99" t="s">
        <v>51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51</v>
      </c>
      <c r="M20" s="99" t="s">
        <v>51</v>
      </c>
      <c r="N20" s="99" t="s">
        <v>51</v>
      </c>
      <c r="O20" s="99" t="s">
        <v>51</v>
      </c>
      <c r="P20" s="99" t="s">
        <v>51</v>
      </c>
      <c r="Q20" s="99" t="s">
        <v>76</v>
      </c>
      <c r="R20" s="99" t="s">
        <v>51</v>
      </c>
      <c r="S20" s="99" t="s">
        <v>51</v>
      </c>
      <c r="T20" s="99" t="s">
        <v>51</v>
      </c>
      <c r="U20" s="99" t="s">
        <v>51</v>
      </c>
      <c r="V20" s="99" t="s">
        <v>51</v>
      </c>
      <c r="W20" s="99" t="s">
        <v>51</v>
      </c>
      <c r="X20" s="100">
        <f t="shared" si="0"/>
        <v>19</v>
      </c>
      <c r="Y20" s="100">
        <f t="shared" si="1"/>
        <v>1</v>
      </c>
      <c r="Z20" s="100">
        <f t="shared" si="2"/>
        <v>0</v>
      </c>
      <c r="AA20" s="100">
        <f t="shared" si="3"/>
        <v>38</v>
      </c>
    </row>
    <row r="21" spans="1:27" ht="21.75" customHeight="1">
      <c r="A21" s="7"/>
      <c r="B21" s="94">
        <f>'STD-8'!D16</f>
        <v>15</v>
      </c>
      <c r="C21" s="43" t="str">
        <f>'STD-8'!E16</f>
        <v>piT\li JZii m_k\SiBiie</v>
      </c>
      <c r="D21" s="99" t="s">
        <v>51</v>
      </c>
      <c r="E21" s="99" t="s">
        <v>51</v>
      </c>
      <c r="F21" s="99" t="s">
        <v>51</v>
      </c>
      <c r="G21" s="99" t="s">
        <v>51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 t="s">
        <v>51</v>
      </c>
      <c r="O21" s="99" t="s">
        <v>51</v>
      </c>
      <c r="P21" s="99" t="s">
        <v>51</v>
      </c>
      <c r="Q21" s="99" t="s">
        <v>76</v>
      </c>
      <c r="R21" s="99" t="s">
        <v>51</v>
      </c>
      <c r="S21" s="99" t="s">
        <v>51</v>
      </c>
      <c r="T21" s="99" t="s">
        <v>51</v>
      </c>
      <c r="U21" s="99" t="s">
        <v>51</v>
      </c>
      <c r="V21" s="99" t="s">
        <v>51</v>
      </c>
      <c r="W21" s="99" t="s">
        <v>51</v>
      </c>
      <c r="X21" s="100">
        <f>COUNTIF(D21:W21,"p")</f>
        <v>19</v>
      </c>
      <c r="Y21" s="100">
        <f>COUNTIF(D21:W21,"]")</f>
        <v>1</v>
      </c>
      <c r="Z21" s="100">
        <f>COUNTIF(D21:W21,"Ï")</f>
        <v>0</v>
      </c>
      <c r="AA21" s="100">
        <f t="shared" si="3"/>
        <v>38</v>
      </c>
    </row>
    <row r="22" spans="1:27" ht="21.75" customHeight="1">
      <c r="A22" s="7"/>
      <c r="B22" s="94">
        <f>'STD-8'!D17</f>
        <v>16</v>
      </c>
      <c r="C22" s="43" t="str">
        <f>'STD-8'!E17</f>
        <v>piT\li si(nilib(ni Bi&amp;KiiBiie</v>
      </c>
      <c r="D22" s="99" t="s">
        <v>51</v>
      </c>
      <c r="E22" s="99" t="s">
        <v>51</v>
      </c>
      <c r="F22" s="99" t="s">
        <v>51</v>
      </c>
      <c r="G22" s="99" t="s">
        <v>51</v>
      </c>
      <c r="H22" s="99" t="s">
        <v>51</v>
      </c>
      <c r="I22" s="99" t="s">
        <v>51</v>
      </c>
      <c r="J22" s="99" t="s">
        <v>51</v>
      </c>
      <c r="K22" s="99" t="s">
        <v>51</v>
      </c>
      <c r="L22" s="99" t="s">
        <v>51</v>
      </c>
      <c r="M22" s="99" t="s">
        <v>51</v>
      </c>
      <c r="N22" s="99" t="s">
        <v>51</v>
      </c>
      <c r="O22" s="99" t="s">
        <v>51</v>
      </c>
      <c r="P22" s="99" t="s">
        <v>51</v>
      </c>
      <c r="Q22" s="99" t="s">
        <v>76</v>
      </c>
      <c r="R22" s="99" t="s">
        <v>51</v>
      </c>
      <c r="S22" s="99" t="s">
        <v>51</v>
      </c>
      <c r="T22" s="99" t="s">
        <v>51</v>
      </c>
      <c r="U22" s="99" t="s">
        <v>51</v>
      </c>
      <c r="V22" s="99" t="s">
        <v>51</v>
      </c>
      <c r="W22" s="99" t="s">
        <v>51</v>
      </c>
      <c r="X22" s="100">
        <f>COUNTIF(D22:W22,"p")</f>
        <v>19</v>
      </c>
      <c r="Y22" s="100">
        <f>COUNTIF(D22:W22,"]")</f>
        <v>1</v>
      </c>
      <c r="Z22" s="100">
        <f>COUNTIF(D22:W22,"Ï")</f>
        <v>0</v>
      </c>
      <c r="AA22" s="100">
        <f t="shared" si="3"/>
        <v>38</v>
      </c>
    </row>
    <row r="23" spans="1:27" ht="21.75" customHeight="1">
      <c r="A23" s="7"/>
      <c r="B23" s="94"/>
      <c r="C23" s="43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  <c r="Y23" s="100"/>
      <c r="Z23" s="100"/>
      <c r="AA23" s="100"/>
    </row>
    <row r="24" spans="1:27" ht="21.75" customHeight="1">
      <c r="A24" s="7"/>
      <c r="B24" s="94"/>
      <c r="C24" s="43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0"/>
      <c r="Y24" s="100"/>
      <c r="Z24" s="100"/>
      <c r="AA24" s="100"/>
    </row>
    <row r="25" spans="1:27" ht="21.7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21.7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21.7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21.7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21.7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21.7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21.7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14.25" customHeight="1"/>
    <row r="33" ht="14.25" customHeight="1"/>
    <row r="34" spans="3:26" ht="18.75">
      <c r="C34" s="5"/>
      <c r="D34" s="5"/>
      <c r="E34" s="5"/>
      <c r="F34" s="110" t="s">
        <v>32</v>
      </c>
      <c r="G34" s="110"/>
      <c r="H34" s="110"/>
      <c r="I34" s="110"/>
      <c r="J34" s="110"/>
      <c r="N34" s="61"/>
      <c r="O34" s="61"/>
      <c r="P34" s="61"/>
      <c r="Q34" s="110" t="s">
        <v>33</v>
      </c>
      <c r="R34" s="110"/>
      <c r="S34" s="110"/>
      <c r="T34" s="110"/>
      <c r="U34" s="110"/>
      <c r="V34" s="61"/>
      <c r="W34" s="61"/>
      <c r="X34" s="61"/>
      <c r="Y34" s="61"/>
      <c r="Z34" s="61"/>
    </row>
    <row r="35" ht="7.5" customHeight="1"/>
    <row r="36" ht="7.5" customHeight="1"/>
    <row r="37" ht="7.5" customHeight="1"/>
  </sheetData>
  <sheetProtection/>
  <mergeCells count="15">
    <mergeCell ref="AA5:AA6"/>
    <mergeCell ref="B2:AA2"/>
    <mergeCell ref="B3:AA3"/>
    <mergeCell ref="S4:X4"/>
    <mergeCell ref="B4:D4"/>
    <mergeCell ref="E4:I4"/>
    <mergeCell ref="J4:O4"/>
    <mergeCell ref="P4:R4"/>
    <mergeCell ref="Y4:AA4"/>
    <mergeCell ref="F34:J34"/>
    <mergeCell ref="Q34:U34"/>
    <mergeCell ref="B5:B6"/>
    <mergeCell ref="C5:C6"/>
    <mergeCell ref="D5:W5"/>
    <mergeCell ref="X5:Z5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80" zoomScaleNormal="80" zoomScalePageLayoutView="0" workbookViewId="0" topLeftCell="F3">
      <selection activeCell="B4" sqref="B4:J4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28125" style="1" customWidth="1"/>
    <col min="4" max="23" width="6.00390625" style="1" customWidth="1"/>
    <col min="24" max="27" width="4.7109375" style="1" customWidth="1"/>
    <col min="28" max="28" width="1.57421875" style="1" customWidth="1"/>
    <col min="29" max="16384" width="4.28125" style="1" customWidth="1"/>
  </cols>
  <sheetData>
    <row r="1" ht="7.5" customHeight="1"/>
    <row r="2" spans="2:27" s="2" customFormat="1" ht="42.75" customHeight="1">
      <c r="B2" s="130" t="s">
        <v>154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2:27" s="2" customFormat="1" ht="29.25" customHeight="1">
      <c r="B3" s="131" t="s">
        <v>240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</row>
    <row r="4" spans="2:27" s="36" customFormat="1" ht="28.5" customHeight="1">
      <c r="B4" s="132" t="s">
        <v>189</v>
      </c>
      <c r="C4" s="132"/>
      <c r="D4" s="132"/>
      <c r="E4" s="133" t="s">
        <v>438</v>
      </c>
      <c r="F4" s="133"/>
      <c r="G4" s="133"/>
      <c r="H4" s="133"/>
      <c r="I4" s="133"/>
      <c r="J4" s="134" t="s">
        <v>185</v>
      </c>
      <c r="K4" s="134"/>
      <c r="L4" s="134"/>
      <c r="M4" s="134"/>
      <c r="N4" s="134"/>
      <c r="O4" s="134"/>
      <c r="P4" s="133" t="s">
        <v>167</v>
      </c>
      <c r="Q4" s="133"/>
      <c r="R4" s="133"/>
      <c r="S4" s="132" t="s">
        <v>153</v>
      </c>
      <c r="T4" s="132"/>
      <c r="U4" s="132"/>
      <c r="V4" s="132"/>
      <c r="W4" s="132"/>
      <c r="X4" s="132"/>
      <c r="Y4" s="133">
        <v>20</v>
      </c>
      <c r="Z4" s="133"/>
      <c r="AA4" s="133"/>
    </row>
    <row r="5" spans="2:27" ht="51" customHeight="1">
      <c r="B5" s="122" t="s">
        <v>0</v>
      </c>
      <c r="C5" s="122" t="s">
        <v>3</v>
      </c>
      <c r="D5" s="123" t="s">
        <v>4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4" t="s">
        <v>6</v>
      </c>
      <c r="Y5" s="124"/>
      <c r="Z5" s="124"/>
      <c r="AA5" s="124"/>
    </row>
    <row r="6" spans="2:27" ht="367.5" customHeight="1">
      <c r="B6" s="122"/>
      <c r="C6" s="122"/>
      <c r="D6" s="215" t="s">
        <v>219</v>
      </c>
      <c r="E6" s="215" t="s">
        <v>220</v>
      </c>
      <c r="F6" s="215" t="s">
        <v>221</v>
      </c>
      <c r="G6" s="215" t="s">
        <v>222</v>
      </c>
      <c r="H6" s="215" t="s">
        <v>296</v>
      </c>
      <c r="I6" s="215" t="s">
        <v>224</v>
      </c>
      <c r="J6" s="215" t="s">
        <v>225</v>
      </c>
      <c r="K6" s="215" t="s">
        <v>226</v>
      </c>
      <c r="L6" s="215" t="s">
        <v>227</v>
      </c>
      <c r="M6" s="215" t="s">
        <v>228</v>
      </c>
      <c r="N6" s="215" t="s">
        <v>229</v>
      </c>
      <c r="O6" s="215" t="s">
        <v>212</v>
      </c>
      <c r="P6" s="215" t="s">
        <v>230</v>
      </c>
      <c r="Q6" s="215" t="s">
        <v>231</v>
      </c>
      <c r="R6" s="215" t="s">
        <v>223</v>
      </c>
      <c r="S6" s="215" t="s">
        <v>232</v>
      </c>
      <c r="T6" s="215" t="s">
        <v>233</v>
      </c>
      <c r="U6" s="215" t="s">
        <v>234</v>
      </c>
      <c r="V6" s="215" t="s">
        <v>235</v>
      </c>
      <c r="W6" s="215" t="s">
        <v>236</v>
      </c>
      <c r="X6" s="98" t="s">
        <v>51</v>
      </c>
      <c r="Y6" s="98" t="s">
        <v>76</v>
      </c>
      <c r="Z6" s="98" t="s">
        <v>52</v>
      </c>
      <c r="AA6" s="97" t="s">
        <v>237</v>
      </c>
    </row>
    <row r="7" spans="1:27" ht="21.75" customHeight="1">
      <c r="A7" s="7"/>
      <c r="B7" s="94">
        <f>'STD-8'!D2</f>
        <v>1</v>
      </c>
      <c r="C7" s="43" t="str">
        <f>'STD-8'!E2</f>
        <v>ci)hiNi wivili*sIh Birtik#miir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 t="s">
        <v>51</v>
      </c>
      <c r="O7" s="99" t="s">
        <v>51</v>
      </c>
      <c r="P7" s="99" t="s">
        <v>51</v>
      </c>
      <c r="Q7" s="99" t="s">
        <v>51</v>
      </c>
      <c r="R7" s="99" t="s">
        <v>51</v>
      </c>
      <c r="S7" s="99" t="s">
        <v>51</v>
      </c>
      <c r="T7" s="99" t="s">
        <v>51</v>
      </c>
      <c r="U7" s="99" t="s">
        <v>51</v>
      </c>
      <c r="V7" s="99" t="s">
        <v>51</v>
      </c>
      <c r="W7" s="99" t="s">
        <v>51</v>
      </c>
      <c r="X7" s="100">
        <f aca="true" t="shared" si="0" ref="X7:X20">COUNTIF(D7:W7,"p")</f>
        <v>20</v>
      </c>
      <c r="Y7" s="100">
        <f aca="true" t="shared" si="1" ref="Y7:Y20">COUNTIF(D7:W7,"]")</f>
        <v>0</v>
      </c>
      <c r="Z7" s="100">
        <f aca="true" t="shared" si="2" ref="Z7:Z20">COUNTIF(D7:W7,"Ï")</f>
        <v>0</v>
      </c>
      <c r="AA7" s="100">
        <f>ROUND(X7*40/20,0)</f>
        <v>40</v>
      </c>
    </row>
    <row r="8" spans="1:27" ht="21.75" customHeight="1">
      <c r="A8" s="7"/>
      <c r="B8" s="94">
        <f>'STD-8'!D3</f>
        <v>2</v>
      </c>
      <c r="C8" s="43" t="str">
        <f>'STD-8'!E3</f>
        <v>Qik(r sii*hli jsivItiJ</v>
      </c>
      <c r="D8" s="99" t="s">
        <v>51</v>
      </c>
      <c r="E8" s="99" t="s">
        <v>51</v>
      </c>
      <c r="F8" s="99" t="s">
        <v>51</v>
      </c>
      <c r="G8" s="99" t="s">
        <v>51</v>
      </c>
      <c r="H8" s="99" t="s">
        <v>76</v>
      </c>
      <c r="I8" s="99" t="s">
        <v>51</v>
      </c>
      <c r="J8" s="99" t="s">
        <v>51</v>
      </c>
      <c r="K8" s="99" t="s">
        <v>52</v>
      </c>
      <c r="L8" s="99" t="s">
        <v>51</v>
      </c>
      <c r="M8" s="99" t="s">
        <v>76</v>
      </c>
      <c r="N8" s="99" t="s">
        <v>51</v>
      </c>
      <c r="O8" s="99" t="s">
        <v>76</v>
      </c>
      <c r="P8" s="99" t="s">
        <v>51</v>
      </c>
      <c r="Q8" s="99" t="s">
        <v>51</v>
      </c>
      <c r="R8" s="99" t="s">
        <v>51</v>
      </c>
      <c r="S8" s="99" t="s">
        <v>76</v>
      </c>
      <c r="T8" s="99" t="s">
        <v>51</v>
      </c>
      <c r="U8" s="99" t="s">
        <v>51</v>
      </c>
      <c r="V8" s="99" t="s">
        <v>76</v>
      </c>
      <c r="W8" s="99" t="s">
        <v>51</v>
      </c>
      <c r="X8" s="100">
        <f t="shared" si="0"/>
        <v>14</v>
      </c>
      <c r="Y8" s="100">
        <f t="shared" si="1"/>
        <v>5</v>
      </c>
      <c r="Z8" s="100">
        <f t="shared" si="2"/>
        <v>1</v>
      </c>
      <c r="AA8" s="100">
        <f aca="true" t="shared" si="3" ref="AA8:AA22">ROUND(X8*40/20,0)</f>
        <v>28</v>
      </c>
    </row>
    <row r="9" spans="1:27" ht="21.75" customHeight="1">
      <c r="A9" s="7"/>
      <c r="B9" s="94">
        <f>'STD-8'!D4</f>
        <v>3</v>
      </c>
      <c r="C9" s="43" t="str">
        <f>'STD-8'!E4</f>
        <v>d\siie sIjyik#miir aIbiiBiie</v>
      </c>
      <c r="D9" s="99" t="s">
        <v>76</v>
      </c>
      <c r="E9" s="99" t="s">
        <v>51</v>
      </c>
      <c r="F9" s="99" t="s">
        <v>51</v>
      </c>
      <c r="G9" s="99" t="s">
        <v>51</v>
      </c>
      <c r="H9" s="99" t="s">
        <v>76</v>
      </c>
      <c r="I9" s="99" t="s">
        <v>76</v>
      </c>
      <c r="J9" s="99" t="s">
        <v>51</v>
      </c>
      <c r="K9" s="99" t="s">
        <v>51</v>
      </c>
      <c r="L9" s="99" t="s">
        <v>51</v>
      </c>
      <c r="M9" s="99" t="s">
        <v>51</v>
      </c>
      <c r="N9" s="99" t="s">
        <v>51</v>
      </c>
      <c r="O9" s="99" t="s">
        <v>51</v>
      </c>
      <c r="P9" s="99" t="s">
        <v>51</v>
      </c>
      <c r="Q9" s="99" t="s">
        <v>76</v>
      </c>
      <c r="R9" s="99" t="s">
        <v>51</v>
      </c>
      <c r="S9" s="99" t="s">
        <v>51</v>
      </c>
      <c r="T9" s="99" t="s">
        <v>51</v>
      </c>
      <c r="U9" s="99" t="s">
        <v>51</v>
      </c>
      <c r="V9" s="99" t="s">
        <v>51</v>
      </c>
      <c r="W9" s="99" t="s">
        <v>51</v>
      </c>
      <c r="X9" s="100">
        <f t="shared" si="0"/>
        <v>16</v>
      </c>
      <c r="Y9" s="100">
        <f t="shared" si="1"/>
        <v>4</v>
      </c>
      <c r="Z9" s="100">
        <f t="shared" si="2"/>
        <v>0</v>
      </c>
      <c r="AA9" s="100">
        <f t="shared" si="3"/>
        <v>32</v>
      </c>
    </row>
    <row r="10" spans="1:27" ht="21.75" customHeight="1">
      <c r="A10" s="7"/>
      <c r="B10" s="94">
        <f>'STD-8'!D5</f>
        <v>4</v>
      </c>
      <c r="C10" s="43" t="str">
        <f>'STD-8'!E5</f>
        <v>riviL mih\Si rm(SiBiie</v>
      </c>
      <c r="D10" s="99" t="s">
        <v>51</v>
      </c>
      <c r="E10" s="99" t="s">
        <v>51</v>
      </c>
      <c r="F10" s="99" t="s">
        <v>76</v>
      </c>
      <c r="G10" s="99" t="s">
        <v>51</v>
      </c>
      <c r="H10" s="99" t="s">
        <v>51</v>
      </c>
      <c r="I10" s="99" t="s">
        <v>51</v>
      </c>
      <c r="J10" s="99" t="s">
        <v>51</v>
      </c>
      <c r="K10" s="99" t="s">
        <v>51</v>
      </c>
      <c r="L10" s="99" t="s">
        <v>51</v>
      </c>
      <c r="M10" s="99" t="s">
        <v>51</v>
      </c>
      <c r="N10" s="99" t="s">
        <v>51</v>
      </c>
      <c r="O10" s="99" t="s">
        <v>51</v>
      </c>
      <c r="P10" s="99" t="s">
        <v>51</v>
      </c>
      <c r="Q10" s="99" t="s">
        <v>76</v>
      </c>
      <c r="R10" s="99" t="s">
        <v>51</v>
      </c>
      <c r="S10" s="99" t="s">
        <v>76</v>
      </c>
      <c r="T10" s="99" t="s">
        <v>51</v>
      </c>
      <c r="U10" s="99" t="s">
        <v>51</v>
      </c>
      <c r="V10" s="99" t="s">
        <v>51</v>
      </c>
      <c r="W10" s="99" t="s">
        <v>51</v>
      </c>
      <c r="X10" s="100">
        <f t="shared" si="0"/>
        <v>17</v>
      </c>
      <c r="Y10" s="100">
        <f t="shared" si="1"/>
        <v>3</v>
      </c>
      <c r="Z10" s="100">
        <f t="shared" si="2"/>
        <v>0</v>
      </c>
      <c r="AA10" s="100">
        <f t="shared" si="3"/>
        <v>34</v>
      </c>
    </row>
    <row r="11" spans="1:27" ht="21.75" customHeight="1">
      <c r="A11" s="7"/>
      <c r="B11" s="94">
        <f>'STD-8'!D6</f>
        <v>5</v>
      </c>
      <c r="C11" s="43" t="str">
        <f>'STD-8'!E6</f>
        <v>piT\li piiWi^k#miir g_NivItiBiie</v>
      </c>
      <c r="D11" s="99" t="s">
        <v>51</v>
      </c>
      <c r="E11" s="99" t="s">
        <v>51</v>
      </c>
      <c r="F11" s="99" t="s">
        <v>76</v>
      </c>
      <c r="G11" s="99" t="s">
        <v>51</v>
      </c>
      <c r="H11" s="99" t="s">
        <v>51</v>
      </c>
      <c r="I11" s="99" t="s">
        <v>51</v>
      </c>
      <c r="J11" s="99" t="s">
        <v>51</v>
      </c>
      <c r="K11" s="99" t="s">
        <v>51</v>
      </c>
      <c r="L11" s="99" t="s">
        <v>51</v>
      </c>
      <c r="M11" s="99" t="s">
        <v>51</v>
      </c>
      <c r="N11" s="99" t="s">
        <v>51</v>
      </c>
      <c r="O11" s="99" t="s">
        <v>51</v>
      </c>
      <c r="P11" s="99" t="s">
        <v>51</v>
      </c>
      <c r="Q11" s="99" t="s">
        <v>76</v>
      </c>
      <c r="R11" s="99" t="s">
        <v>51</v>
      </c>
      <c r="S11" s="99" t="s">
        <v>76</v>
      </c>
      <c r="T11" s="99" t="s">
        <v>51</v>
      </c>
      <c r="U11" s="99" t="s">
        <v>51</v>
      </c>
      <c r="V11" s="99" t="s">
        <v>51</v>
      </c>
      <c r="W11" s="99" t="s">
        <v>51</v>
      </c>
      <c r="X11" s="100">
        <f t="shared" si="0"/>
        <v>17</v>
      </c>
      <c r="Y11" s="100">
        <f t="shared" si="1"/>
        <v>3</v>
      </c>
      <c r="Z11" s="100">
        <f t="shared" si="2"/>
        <v>0</v>
      </c>
      <c r="AA11" s="100">
        <f t="shared" si="3"/>
        <v>34</v>
      </c>
    </row>
    <row r="12" spans="1:27" ht="21.75" customHeight="1">
      <c r="A12" s="7"/>
      <c r="B12" s="94">
        <f>'STD-8'!D7</f>
        <v>6</v>
      </c>
      <c r="C12" s="43" t="str">
        <f>'STD-8'!E7</f>
        <v>si(lIk&amp; dSirWiJ tilisIgiJ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51</v>
      </c>
      <c r="I12" s="99" t="s">
        <v>51</v>
      </c>
      <c r="J12" s="99" t="s">
        <v>51</v>
      </c>
      <c r="K12" s="99" t="s">
        <v>51</v>
      </c>
      <c r="L12" s="99" t="s">
        <v>51</v>
      </c>
      <c r="M12" s="99" t="s">
        <v>76</v>
      </c>
      <c r="N12" s="99" t="s">
        <v>51</v>
      </c>
      <c r="O12" s="99" t="s">
        <v>51</v>
      </c>
      <c r="P12" s="99" t="s">
        <v>51</v>
      </c>
      <c r="Q12" s="99" t="s">
        <v>51</v>
      </c>
      <c r="R12" s="99" t="s">
        <v>76</v>
      </c>
      <c r="S12" s="99" t="s">
        <v>51</v>
      </c>
      <c r="T12" s="99" t="s">
        <v>51</v>
      </c>
      <c r="U12" s="99" t="s">
        <v>51</v>
      </c>
      <c r="V12" s="99" t="s">
        <v>51</v>
      </c>
      <c r="W12" s="99" t="s">
        <v>51</v>
      </c>
      <c r="X12" s="100">
        <f t="shared" si="0"/>
        <v>18</v>
      </c>
      <c r="Y12" s="100">
        <f t="shared" si="1"/>
        <v>2</v>
      </c>
      <c r="Z12" s="100">
        <f t="shared" si="2"/>
        <v>0</v>
      </c>
      <c r="AA12" s="100">
        <f t="shared" si="3"/>
        <v>36</v>
      </c>
    </row>
    <row r="13" spans="1:27" ht="21.75" customHeight="1">
      <c r="A13" s="7"/>
      <c r="B13" s="94">
        <f>'STD-8'!D8</f>
        <v>7</v>
      </c>
      <c r="C13" s="43" t="str">
        <f>'STD-8'!E8</f>
        <v>zilii aj#^ni*soih *vik`mi*soih</v>
      </c>
      <c r="D13" s="99" t="s">
        <v>51</v>
      </c>
      <c r="E13" s="99" t="s">
        <v>51</v>
      </c>
      <c r="F13" s="99" t="s">
        <v>51</v>
      </c>
      <c r="G13" s="99" t="s">
        <v>51</v>
      </c>
      <c r="H13" s="99" t="s">
        <v>51</v>
      </c>
      <c r="I13" s="99" t="s">
        <v>51</v>
      </c>
      <c r="J13" s="99" t="s">
        <v>51</v>
      </c>
      <c r="K13" s="99" t="s">
        <v>51</v>
      </c>
      <c r="L13" s="99" t="s">
        <v>51</v>
      </c>
      <c r="M13" s="99" t="s">
        <v>76</v>
      </c>
      <c r="N13" s="99" t="s">
        <v>51</v>
      </c>
      <c r="O13" s="99" t="s">
        <v>51</v>
      </c>
      <c r="P13" s="99" t="s">
        <v>51</v>
      </c>
      <c r="Q13" s="99" t="s">
        <v>51</v>
      </c>
      <c r="R13" s="99" t="s">
        <v>51</v>
      </c>
      <c r="S13" s="99" t="s">
        <v>51</v>
      </c>
      <c r="T13" s="99" t="s">
        <v>51</v>
      </c>
      <c r="U13" s="99" t="s">
        <v>51</v>
      </c>
      <c r="V13" s="99" t="s">
        <v>76</v>
      </c>
      <c r="W13" s="99" t="s">
        <v>51</v>
      </c>
      <c r="X13" s="100">
        <f t="shared" si="0"/>
        <v>18</v>
      </c>
      <c r="Y13" s="100">
        <f t="shared" si="1"/>
        <v>2</v>
      </c>
      <c r="Z13" s="100">
        <f t="shared" si="2"/>
        <v>0</v>
      </c>
      <c r="AA13" s="100">
        <f t="shared" si="3"/>
        <v>36</v>
      </c>
    </row>
    <row r="14" spans="1:27" ht="21.75" customHeight="1">
      <c r="A14" s="7"/>
      <c r="B14" s="94">
        <f>'STD-8'!D9</f>
        <v>8</v>
      </c>
      <c r="C14" s="43" t="str">
        <f>'STD-8'!E9</f>
        <v>Qik(r *Silpiib(ni s(owiiJ</v>
      </c>
      <c r="D14" s="99" t="s">
        <v>51</v>
      </c>
      <c r="E14" s="99" t="s">
        <v>51</v>
      </c>
      <c r="F14" s="99" t="s">
        <v>51</v>
      </c>
      <c r="G14" s="99" t="s">
        <v>51</v>
      </c>
      <c r="H14" s="99" t="s">
        <v>76</v>
      </c>
      <c r="I14" s="99" t="s">
        <v>51</v>
      </c>
      <c r="J14" s="99" t="s">
        <v>76</v>
      </c>
      <c r="K14" s="99" t="s">
        <v>51</v>
      </c>
      <c r="L14" s="99" t="s">
        <v>51</v>
      </c>
      <c r="M14" s="99" t="s">
        <v>51</v>
      </c>
      <c r="N14" s="99" t="s">
        <v>76</v>
      </c>
      <c r="O14" s="99" t="s">
        <v>51</v>
      </c>
      <c r="P14" s="99" t="s">
        <v>51</v>
      </c>
      <c r="Q14" s="99" t="s">
        <v>51</v>
      </c>
      <c r="R14" s="99" t="s">
        <v>51</v>
      </c>
      <c r="S14" s="99" t="s">
        <v>51</v>
      </c>
      <c r="T14" s="99" t="s">
        <v>76</v>
      </c>
      <c r="U14" s="99" t="s">
        <v>51</v>
      </c>
      <c r="V14" s="99" t="s">
        <v>76</v>
      </c>
      <c r="W14" s="99" t="s">
        <v>51</v>
      </c>
      <c r="X14" s="100">
        <f t="shared" si="0"/>
        <v>15</v>
      </c>
      <c r="Y14" s="100">
        <f t="shared" si="1"/>
        <v>5</v>
      </c>
      <c r="Z14" s="100">
        <f t="shared" si="2"/>
        <v>0</v>
      </c>
      <c r="AA14" s="100">
        <f t="shared" si="3"/>
        <v>30</v>
      </c>
    </row>
    <row r="15" spans="1:27" ht="21.75" customHeight="1">
      <c r="A15" s="7"/>
      <c r="B15" s="94">
        <f>'STD-8'!D10</f>
        <v>9</v>
      </c>
      <c r="C15" s="43" t="str">
        <f>'STD-8'!E10</f>
        <v>Qik(r jigiV*tib(ni BiliiJ</v>
      </c>
      <c r="D15" s="99" t="s">
        <v>51</v>
      </c>
      <c r="E15" s="99" t="s">
        <v>51</v>
      </c>
      <c r="F15" s="99" t="s">
        <v>51</v>
      </c>
      <c r="G15" s="99" t="s">
        <v>51</v>
      </c>
      <c r="H15" s="99" t="s">
        <v>76</v>
      </c>
      <c r="I15" s="99" t="s">
        <v>51</v>
      </c>
      <c r="J15" s="99" t="s">
        <v>51</v>
      </c>
      <c r="K15" s="99" t="s">
        <v>76</v>
      </c>
      <c r="L15" s="99" t="s">
        <v>51</v>
      </c>
      <c r="M15" s="99" t="s">
        <v>51</v>
      </c>
      <c r="N15" s="99" t="s">
        <v>76</v>
      </c>
      <c r="O15" s="99" t="s">
        <v>76</v>
      </c>
      <c r="P15" s="99" t="s">
        <v>51</v>
      </c>
      <c r="Q15" s="99" t="s">
        <v>51</v>
      </c>
      <c r="R15" s="99" t="s">
        <v>51</v>
      </c>
      <c r="S15" s="99" t="s">
        <v>51</v>
      </c>
      <c r="T15" s="99" t="s">
        <v>76</v>
      </c>
      <c r="U15" s="99" t="s">
        <v>51</v>
      </c>
      <c r="V15" s="99" t="s">
        <v>52</v>
      </c>
      <c r="W15" s="99" t="s">
        <v>51</v>
      </c>
      <c r="X15" s="100">
        <f t="shared" si="0"/>
        <v>14</v>
      </c>
      <c r="Y15" s="100">
        <f t="shared" si="1"/>
        <v>5</v>
      </c>
      <c r="Z15" s="100">
        <f t="shared" si="2"/>
        <v>1</v>
      </c>
      <c r="AA15" s="100">
        <f t="shared" si="3"/>
        <v>28</v>
      </c>
    </row>
    <row r="16" spans="1:27" ht="21.75" customHeight="1">
      <c r="A16" s="7"/>
      <c r="B16" s="94">
        <f>'STD-8'!D11</f>
        <v>10</v>
      </c>
      <c r="C16" s="43" t="str">
        <f>'STD-8'!E11</f>
        <v>Qik(r r&amp;ok#b(ni m_k\Sik#miir</v>
      </c>
      <c r="D16" s="99" t="s">
        <v>51</v>
      </c>
      <c r="E16" s="99" t="s">
        <v>76</v>
      </c>
      <c r="F16" s="99" t="s">
        <v>51</v>
      </c>
      <c r="G16" s="99" t="s">
        <v>51</v>
      </c>
      <c r="H16" s="99" t="s">
        <v>51</v>
      </c>
      <c r="I16" s="99" t="s">
        <v>51</v>
      </c>
      <c r="J16" s="99" t="s">
        <v>76</v>
      </c>
      <c r="K16" s="99" t="s">
        <v>51</v>
      </c>
      <c r="L16" s="99" t="s">
        <v>76</v>
      </c>
      <c r="M16" s="99" t="s">
        <v>76</v>
      </c>
      <c r="N16" s="99" t="s">
        <v>51</v>
      </c>
      <c r="O16" s="99" t="s">
        <v>51</v>
      </c>
      <c r="P16" s="99" t="s">
        <v>76</v>
      </c>
      <c r="Q16" s="99" t="s">
        <v>51</v>
      </c>
      <c r="R16" s="99" t="s">
        <v>76</v>
      </c>
      <c r="S16" s="99" t="s">
        <v>51</v>
      </c>
      <c r="T16" s="99" t="s">
        <v>76</v>
      </c>
      <c r="U16" s="99" t="s">
        <v>51</v>
      </c>
      <c r="V16" s="99" t="s">
        <v>51</v>
      </c>
      <c r="W16" s="99" t="s">
        <v>51</v>
      </c>
      <c r="X16" s="100">
        <f t="shared" si="0"/>
        <v>13</v>
      </c>
      <c r="Y16" s="100">
        <f t="shared" si="1"/>
        <v>7</v>
      </c>
      <c r="Z16" s="100">
        <f t="shared" si="2"/>
        <v>0</v>
      </c>
      <c r="AA16" s="100">
        <f t="shared" si="3"/>
        <v>26</v>
      </c>
    </row>
    <row r="17" spans="1:27" ht="21.75" customHeight="1">
      <c r="A17" s="7"/>
      <c r="B17" s="94">
        <f>'STD-8'!D12</f>
        <v>11</v>
      </c>
      <c r="C17" s="43" t="str">
        <f>'STD-8'!E12</f>
        <v>p{jipi*ti p|nimi *vini(dBiie </v>
      </c>
      <c r="D17" s="99" t="s">
        <v>76</v>
      </c>
      <c r="E17" s="99" t="s">
        <v>51</v>
      </c>
      <c r="F17" s="99" t="s">
        <v>51</v>
      </c>
      <c r="G17" s="99" t="s">
        <v>51</v>
      </c>
      <c r="H17" s="99" t="s">
        <v>51</v>
      </c>
      <c r="I17" s="99" t="s">
        <v>76</v>
      </c>
      <c r="J17" s="99" t="s">
        <v>76</v>
      </c>
      <c r="K17" s="99" t="s">
        <v>51</v>
      </c>
      <c r="L17" s="99" t="s">
        <v>51</v>
      </c>
      <c r="M17" s="99" t="s">
        <v>51</v>
      </c>
      <c r="N17" s="99" t="s">
        <v>51</v>
      </c>
      <c r="O17" s="99" t="s">
        <v>51</v>
      </c>
      <c r="P17" s="99" t="s">
        <v>51</v>
      </c>
      <c r="Q17" s="99" t="s">
        <v>76</v>
      </c>
      <c r="R17" s="99" t="s">
        <v>51</v>
      </c>
      <c r="S17" s="99" t="s">
        <v>51</v>
      </c>
      <c r="T17" s="99" t="s">
        <v>51</v>
      </c>
      <c r="U17" s="99" t="s">
        <v>51</v>
      </c>
      <c r="V17" s="99" t="s">
        <v>51</v>
      </c>
      <c r="W17" s="99" t="s">
        <v>51</v>
      </c>
      <c r="X17" s="100">
        <f t="shared" si="0"/>
        <v>16</v>
      </c>
      <c r="Y17" s="100">
        <f t="shared" si="1"/>
        <v>4</v>
      </c>
      <c r="Z17" s="100">
        <f t="shared" si="2"/>
        <v>0</v>
      </c>
      <c r="AA17" s="100">
        <f t="shared" si="3"/>
        <v>32</v>
      </c>
    </row>
    <row r="18" spans="1:27" ht="21.75" customHeight="1">
      <c r="A18" s="7"/>
      <c r="B18" s="94">
        <f>'STD-8'!D13</f>
        <v>12</v>
      </c>
      <c r="C18" s="43" t="str">
        <f>'STD-8'!E13</f>
        <v>riviL p|nimib(ni rm(SiBiie</v>
      </c>
      <c r="D18" s="99" t="s">
        <v>76</v>
      </c>
      <c r="E18" s="99" t="s">
        <v>51</v>
      </c>
      <c r="F18" s="99" t="s">
        <v>51</v>
      </c>
      <c r="G18" s="99" t="s">
        <v>51</v>
      </c>
      <c r="H18" s="99" t="s">
        <v>51</v>
      </c>
      <c r="I18" s="99" t="s">
        <v>76</v>
      </c>
      <c r="J18" s="99" t="s">
        <v>76</v>
      </c>
      <c r="K18" s="99" t="s">
        <v>51</v>
      </c>
      <c r="L18" s="99" t="s">
        <v>51</v>
      </c>
      <c r="M18" s="99" t="s">
        <v>51</v>
      </c>
      <c r="N18" s="99" t="s">
        <v>51</v>
      </c>
      <c r="O18" s="99" t="s">
        <v>51</v>
      </c>
      <c r="P18" s="99" t="s">
        <v>51</v>
      </c>
      <c r="Q18" s="99" t="s">
        <v>76</v>
      </c>
      <c r="R18" s="99" t="s">
        <v>51</v>
      </c>
      <c r="S18" s="99" t="s">
        <v>51</v>
      </c>
      <c r="T18" s="99" t="s">
        <v>51</v>
      </c>
      <c r="U18" s="99" t="s">
        <v>51</v>
      </c>
      <c r="V18" s="99" t="s">
        <v>51</v>
      </c>
      <c r="W18" s="99" t="s">
        <v>51</v>
      </c>
      <c r="X18" s="100">
        <f t="shared" si="0"/>
        <v>16</v>
      </c>
      <c r="Y18" s="100">
        <f t="shared" si="1"/>
        <v>4</v>
      </c>
      <c r="Z18" s="100">
        <f t="shared" si="2"/>
        <v>0</v>
      </c>
      <c r="AA18" s="100">
        <f t="shared" si="3"/>
        <v>32</v>
      </c>
    </row>
    <row r="19" spans="1:27" ht="21.75" customHeight="1">
      <c r="A19" s="7"/>
      <c r="B19" s="94">
        <f>'STD-8'!D14</f>
        <v>13</v>
      </c>
      <c r="C19" s="43" t="str">
        <f>'STD-8'!E14</f>
        <v>piT\li *vi*wib(ni kmil(Sik#miir</v>
      </c>
      <c r="D19" s="99" t="s">
        <v>51</v>
      </c>
      <c r="E19" s="99" t="s">
        <v>51</v>
      </c>
      <c r="F19" s="99" t="s">
        <v>76</v>
      </c>
      <c r="G19" s="99" t="s">
        <v>51</v>
      </c>
      <c r="H19" s="99" t="s">
        <v>51</v>
      </c>
      <c r="I19" s="99" t="s">
        <v>51</v>
      </c>
      <c r="J19" s="99" t="s">
        <v>51</v>
      </c>
      <c r="K19" s="99" t="s">
        <v>51</v>
      </c>
      <c r="L19" s="99" t="s">
        <v>51</v>
      </c>
      <c r="M19" s="99" t="s">
        <v>51</v>
      </c>
      <c r="N19" s="99" t="s">
        <v>51</v>
      </c>
      <c r="O19" s="99" t="s">
        <v>51</v>
      </c>
      <c r="P19" s="99" t="s">
        <v>76</v>
      </c>
      <c r="Q19" s="99" t="s">
        <v>76</v>
      </c>
      <c r="R19" s="99" t="s">
        <v>76</v>
      </c>
      <c r="S19" s="99" t="s">
        <v>51</v>
      </c>
      <c r="T19" s="99" t="s">
        <v>51</v>
      </c>
      <c r="U19" s="99" t="s">
        <v>76</v>
      </c>
      <c r="V19" s="99" t="s">
        <v>51</v>
      </c>
      <c r="W19" s="99" t="s">
        <v>51</v>
      </c>
      <c r="X19" s="100">
        <f t="shared" si="0"/>
        <v>15</v>
      </c>
      <c r="Y19" s="100">
        <f t="shared" si="1"/>
        <v>5</v>
      </c>
      <c r="Z19" s="100">
        <f t="shared" si="2"/>
        <v>0</v>
      </c>
      <c r="AA19" s="100">
        <f t="shared" si="3"/>
        <v>30</v>
      </c>
    </row>
    <row r="20" spans="1:27" ht="21.75" customHeight="1">
      <c r="A20" s="7"/>
      <c r="B20" s="94">
        <f>'STD-8'!D15</f>
        <v>14</v>
      </c>
      <c r="C20" s="43" t="str">
        <f>'STD-8'!E15</f>
        <v>piT\li a*pi^tiib(ni *dli&amp;piBiie</v>
      </c>
      <c r="D20" s="99" t="s">
        <v>51</v>
      </c>
      <c r="E20" s="99" t="s">
        <v>51</v>
      </c>
      <c r="F20" s="99" t="s">
        <v>51</v>
      </c>
      <c r="G20" s="99" t="s">
        <v>51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76</v>
      </c>
      <c r="M20" s="99" t="s">
        <v>51</v>
      </c>
      <c r="N20" s="99" t="s">
        <v>51</v>
      </c>
      <c r="O20" s="99" t="s">
        <v>51</v>
      </c>
      <c r="P20" s="99" t="s">
        <v>51</v>
      </c>
      <c r="Q20" s="99" t="s">
        <v>76</v>
      </c>
      <c r="R20" s="99" t="s">
        <v>51</v>
      </c>
      <c r="S20" s="99" t="s">
        <v>76</v>
      </c>
      <c r="T20" s="99" t="s">
        <v>51</v>
      </c>
      <c r="U20" s="99" t="s">
        <v>51</v>
      </c>
      <c r="V20" s="99" t="s">
        <v>51</v>
      </c>
      <c r="W20" s="99" t="s">
        <v>51</v>
      </c>
      <c r="X20" s="100">
        <f t="shared" si="0"/>
        <v>17</v>
      </c>
      <c r="Y20" s="100">
        <f t="shared" si="1"/>
        <v>3</v>
      </c>
      <c r="Z20" s="100">
        <f t="shared" si="2"/>
        <v>0</v>
      </c>
      <c r="AA20" s="100">
        <f t="shared" si="3"/>
        <v>34</v>
      </c>
    </row>
    <row r="21" spans="1:27" ht="21.75" customHeight="1">
      <c r="A21" s="7"/>
      <c r="B21" s="94">
        <f>'STD-8'!D16</f>
        <v>15</v>
      </c>
      <c r="C21" s="43" t="str">
        <f>'STD-8'!E16</f>
        <v>piT\li JZii m_k\SiBiie</v>
      </c>
      <c r="D21" s="99" t="s">
        <v>51</v>
      </c>
      <c r="E21" s="99" t="s">
        <v>51</v>
      </c>
      <c r="F21" s="99" t="s">
        <v>51</v>
      </c>
      <c r="G21" s="99" t="s">
        <v>51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 t="s">
        <v>51</v>
      </c>
      <c r="O21" s="99" t="s">
        <v>51</v>
      </c>
      <c r="P21" s="99" t="s">
        <v>51</v>
      </c>
      <c r="Q21" s="99" t="s">
        <v>51</v>
      </c>
      <c r="R21" s="99" t="s">
        <v>51</v>
      </c>
      <c r="S21" s="99" t="s">
        <v>51</v>
      </c>
      <c r="T21" s="99" t="s">
        <v>51</v>
      </c>
      <c r="U21" s="99" t="s">
        <v>51</v>
      </c>
      <c r="V21" s="99" t="s">
        <v>51</v>
      </c>
      <c r="W21" s="99" t="s">
        <v>51</v>
      </c>
      <c r="X21" s="100">
        <f>COUNTIF(D21:W21,"p")</f>
        <v>20</v>
      </c>
      <c r="Y21" s="100">
        <f>COUNTIF(D21:W21,"]")</f>
        <v>0</v>
      </c>
      <c r="Z21" s="100">
        <f>COUNTIF(D21:W21,"Ï")</f>
        <v>0</v>
      </c>
      <c r="AA21" s="100">
        <f t="shared" si="3"/>
        <v>40</v>
      </c>
    </row>
    <row r="22" spans="1:27" ht="21.75" customHeight="1">
      <c r="A22" s="7"/>
      <c r="B22" s="94">
        <f>'STD-8'!D17</f>
        <v>16</v>
      </c>
      <c r="C22" s="43" t="str">
        <f>'STD-8'!E17</f>
        <v>piT\li si(nilib(ni Bi&amp;KiiBiie</v>
      </c>
      <c r="D22" s="99" t="s">
        <v>51</v>
      </c>
      <c r="E22" s="99" t="s">
        <v>51</v>
      </c>
      <c r="F22" s="99" t="s">
        <v>51</v>
      </c>
      <c r="G22" s="99" t="s">
        <v>51</v>
      </c>
      <c r="H22" s="99" t="s">
        <v>51</v>
      </c>
      <c r="I22" s="99" t="s">
        <v>51</v>
      </c>
      <c r="J22" s="99" t="s">
        <v>51</v>
      </c>
      <c r="K22" s="99" t="s">
        <v>51</v>
      </c>
      <c r="L22" s="99" t="s">
        <v>51</v>
      </c>
      <c r="M22" s="99" t="s">
        <v>51</v>
      </c>
      <c r="N22" s="99" t="s">
        <v>51</v>
      </c>
      <c r="O22" s="99" t="s">
        <v>51</v>
      </c>
      <c r="P22" s="99" t="s">
        <v>51</v>
      </c>
      <c r="Q22" s="99" t="s">
        <v>51</v>
      </c>
      <c r="R22" s="99" t="s">
        <v>51</v>
      </c>
      <c r="S22" s="99" t="s">
        <v>51</v>
      </c>
      <c r="T22" s="99" t="s">
        <v>51</v>
      </c>
      <c r="U22" s="99" t="s">
        <v>51</v>
      </c>
      <c r="V22" s="99" t="s">
        <v>51</v>
      </c>
      <c r="W22" s="99" t="s">
        <v>51</v>
      </c>
      <c r="X22" s="100">
        <f>COUNTIF(D22:W22,"p")</f>
        <v>20</v>
      </c>
      <c r="Y22" s="100">
        <f>COUNTIF(D22:W22,"]")</f>
        <v>0</v>
      </c>
      <c r="Z22" s="100">
        <f>COUNTIF(D22:W22,"Ï")</f>
        <v>0</v>
      </c>
      <c r="AA22" s="100">
        <f t="shared" si="3"/>
        <v>40</v>
      </c>
    </row>
    <row r="23" spans="1:27" ht="21.75" customHeight="1">
      <c r="A23" s="7"/>
      <c r="B23" s="94"/>
      <c r="C23" s="43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  <c r="Y23" s="100"/>
      <c r="Z23" s="100"/>
      <c r="AA23" s="100"/>
    </row>
    <row r="24" spans="1:27" ht="21.75" customHeight="1">
      <c r="A24" s="7"/>
      <c r="B24" s="94"/>
      <c r="C24" s="43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0"/>
      <c r="Y24" s="100"/>
      <c r="Z24" s="100"/>
      <c r="AA24" s="100"/>
    </row>
    <row r="25" spans="1:27" ht="21.7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21.7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21.7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21.7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21.7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21.7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21.7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14.25" customHeight="1"/>
    <row r="33" ht="14.25" customHeight="1"/>
    <row r="34" spans="3:26" ht="18.75">
      <c r="C34" s="5"/>
      <c r="D34" s="5"/>
      <c r="E34" s="5"/>
      <c r="F34" s="110" t="s">
        <v>32</v>
      </c>
      <c r="G34" s="110"/>
      <c r="H34" s="110"/>
      <c r="I34" s="110"/>
      <c r="J34" s="110"/>
      <c r="N34" s="61"/>
      <c r="O34" s="61"/>
      <c r="P34" s="61"/>
      <c r="Q34" s="110" t="s">
        <v>33</v>
      </c>
      <c r="R34" s="110"/>
      <c r="S34" s="110"/>
      <c r="T34" s="110"/>
      <c r="U34" s="110"/>
      <c r="V34" s="61"/>
      <c r="W34" s="61"/>
      <c r="X34" s="61"/>
      <c r="Y34" s="61"/>
      <c r="Z34" s="61"/>
    </row>
    <row r="35" ht="7.5" customHeight="1"/>
    <row r="36" ht="7.5" customHeight="1"/>
    <row r="37" ht="7.5" customHeight="1"/>
  </sheetData>
  <sheetProtection/>
  <mergeCells count="14">
    <mergeCell ref="X5:AA5"/>
    <mergeCell ref="Y4:AA4"/>
    <mergeCell ref="B5:B6"/>
    <mergeCell ref="B2:AA2"/>
    <mergeCell ref="B3:AA3"/>
    <mergeCell ref="S4:X4"/>
    <mergeCell ref="B4:D4"/>
    <mergeCell ref="E4:I4"/>
    <mergeCell ref="J4:O4"/>
    <mergeCell ref="P4:R4"/>
    <mergeCell ref="C5:C6"/>
    <mergeCell ref="D5:W5"/>
    <mergeCell ref="F34:J34"/>
    <mergeCell ref="Q34:U34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80" zoomScaleNormal="80" zoomScalePageLayoutView="0" workbookViewId="0" topLeftCell="D1">
      <selection activeCell="B4" sqref="B4:J4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28125" style="1" customWidth="1"/>
    <col min="4" max="23" width="6.00390625" style="1" customWidth="1"/>
    <col min="24" max="27" width="4.7109375" style="1" customWidth="1"/>
    <col min="28" max="28" width="1.57421875" style="1" customWidth="1"/>
    <col min="29" max="16384" width="4.28125" style="1" customWidth="1"/>
  </cols>
  <sheetData>
    <row r="1" ht="7.5" customHeight="1"/>
    <row r="2" spans="2:27" s="2" customFormat="1" ht="42.75" customHeight="1">
      <c r="B2" s="130" t="s">
        <v>154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2:27" s="2" customFormat="1" ht="29.25" customHeight="1">
      <c r="B3" s="131" t="s">
        <v>240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</row>
    <row r="4" spans="2:27" s="36" customFormat="1" ht="28.5" customHeight="1">
      <c r="B4" s="132" t="s">
        <v>189</v>
      </c>
      <c r="C4" s="132"/>
      <c r="D4" s="132"/>
      <c r="E4" s="133" t="s">
        <v>438</v>
      </c>
      <c r="F4" s="133"/>
      <c r="G4" s="133"/>
      <c r="H4" s="133"/>
      <c r="I4" s="133"/>
      <c r="J4" s="134" t="s">
        <v>186</v>
      </c>
      <c r="K4" s="134"/>
      <c r="L4" s="134"/>
      <c r="M4" s="134"/>
      <c r="N4" s="134"/>
      <c r="O4" s="134"/>
      <c r="P4" s="133" t="s">
        <v>167</v>
      </c>
      <c r="Q4" s="133"/>
      <c r="R4" s="133"/>
      <c r="S4" s="132" t="s">
        <v>153</v>
      </c>
      <c r="T4" s="132"/>
      <c r="U4" s="132"/>
      <c r="V4" s="132"/>
      <c r="W4" s="132"/>
      <c r="X4" s="132"/>
      <c r="Y4" s="133">
        <v>20</v>
      </c>
      <c r="Z4" s="133"/>
      <c r="AA4" s="133"/>
    </row>
    <row r="5" spans="2:27" ht="51" customHeight="1">
      <c r="B5" s="122" t="s">
        <v>0</v>
      </c>
      <c r="C5" s="122" t="s">
        <v>3</v>
      </c>
      <c r="D5" s="123" t="s">
        <v>4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4" t="s">
        <v>6</v>
      </c>
      <c r="Y5" s="124"/>
      <c r="Z5" s="124"/>
      <c r="AA5" s="124"/>
    </row>
    <row r="6" spans="2:27" ht="367.5" customHeight="1">
      <c r="B6" s="122"/>
      <c r="C6" s="122"/>
      <c r="D6" s="103" t="s">
        <v>417</v>
      </c>
      <c r="E6" s="103" t="s">
        <v>418</v>
      </c>
      <c r="F6" s="103" t="s">
        <v>419</v>
      </c>
      <c r="G6" s="103" t="s">
        <v>420</v>
      </c>
      <c r="H6" s="103" t="s">
        <v>421</v>
      </c>
      <c r="I6" s="103" t="s">
        <v>422</v>
      </c>
      <c r="J6" s="103" t="s">
        <v>423</v>
      </c>
      <c r="K6" s="103" t="s">
        <v>424</v>
      </c>
      <c r="L6" s="103" t="s">
        <v>425</v>
      </c>
      <c r="M6" s="103" t="s">
        <v>426</v>
      </c>
      <c r="N6" s="103" t="s">
        <v>427</v>
      </c>
      <c r="O6" s="103" t="s">
        <v>428</v>
      </c>
      <c r="P6" s="103" t="s">
        <v>429</v>
      </c>
      <c r="Q6" s="103" t="s">
        <v>430</v>
      </c>
      <c r="R6" s="103" t="s">
        <v>431</v>
      </c>
      <c r="S6" s="103" t="s">
        <v>432</v>
      </c>
      <c r="T6" s="103" t="s">
        <v>433</v>
      </c>
      <c r="U6" s="103" t="s">
        <v>434</v>
      </c>
      <c r="V6" s="103" t="s">
        <v>435</v>
      </c>
      <c r="W6" s="103" t="s">
        <v>436</v>
      </c>
      <c r="X6" s="98" t="s">
        <v>51</v>
      </c>
      <c r="Y6" s="98" t="s">
        <v>76</v>
      </c>
      <c r="Z6" s="98" t="s">
        <v>52</v>
      </c>
      <c r="AA6" s="97" t="s">
        <v>237</v>
      </c>
    </row>
    <row r="7" spans="1:27" ht="21.75" customHeight="1">
      <c r="A7" s="7"/>
      <c r="B7" s="94">
        <f>'STD-8'!D2</f>
        <v>1</v>
      </c>
      <c r="C7" s="43" t="str">
        <f>'STD-8'!E2</f>
        <v>ci)hiNi wivili*sIh Birtik#miir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 t="s">
        <v>51</v>
      </c>
      <c r="O7" s="99" t="s">
        <v>51</v>
      </c>
      <c r="P7" s="99" t="s">
        <v>51</v>
      </c>
      <c r="Q7" s="99" t="s">
        <v>51</v>
      </c>
      <c r="R7" s="99" t="s">
        <v>51</v>
      </c>
      <c r="S7" s="99" t="s">
        <v>51</v>
      </c>
      <c r="T7" s="99" t="s">
        <v>51</v>
      </c>
      <c r="U7" s="99" t="s">
        <v>51</v>
      </c>
      <c r="V7" s="99" t="s">
        <v>51</v>
      </c>
      <c r="W7" s="99" t="s">
        <v>51</v>
      </c>
      <c r="X7" s="100">
        <f aca="true" t="shared" si="0" ref="X7:X20">COUNTIF(D7:W7,"p")</f>
        <v>20</v>
      </c>
      <c r="Y7" s="100">
        <f aca="true" t="shared" si="1" ref="Y7:Y20">COUNTIF(D7:W7,"]")</f>
        <v>0</v>
      </c>
      <c r="Z7" s="100">
        <f aca="true" t="shared" si="2" ref="Z7:Z20">COUNTIF(D7:W7,"Ï")</f>
        <v>0</v>
      </c>
      <c r="AA7" s="100">
        <f>ROUND(X7*40/20,0)</f>
        <v>40</v>
      </c>
    </row>
    <row r="8" spans="1:27" ht="21.75" customHeight="1">
      <c r="A8" s="7"/>
      <c r="B8" s="94">
        <f>'STD-8'!D3</f>
        <v>2</v>
      </c>
      <c r="C8" s="43" t="str">
        <f>'STD-8'!E3</f>
        <v>Qik(r sii*hli jsivItiJ</v>
      </c>
      <c r="D8" s="99" t="s">
        <v>51</v>
      </c>
      <c r="E8" s="99" t="s">
        <v>51</v>
      </c>
      <c r="F8" s="99" t="s">
        <v>52</v>
      </c>
      <c r="G8" s="99" t="s">
        <v>51</v>
      </c>
      <c r="H8" s="99" t="s">
        <v>76</v>
      </c>
      <c r="I8" s="99" t="s">
        <v>76</v>
      </c>
      <c r="J8" s="99" t="s">
        <v>76</v>
      </c>
      <c r="K8" s="99" t="s">
        <v>51</v>
      </c>
      <c r="L8" s="99" t="s">
        <v>51</v>
      </c>
      <c r="M8" s="99" t="s">
        <v>52</v>
      </c>
      <c r="N8" s="99" t="s">
        <v>51</v>
      </c>
      <c r="O8" s="99" t="s">
        <v>51</v>
      </c>
      <c r="P8" s="99" t="s">
        <v>51</v>
      </c>
      <c r="Q8" s="99" t="s">
        <v>51</v>
      </c>
      <c r="R8" s="99" t="s">
        <v>51</v>
      </c>
      <c r="S8" s="99" t="s">
        <v>51</v>
      </c>
      <c r="T8" s="99" t="s">
        <v>51</v>
      </c>
      <c r="U8" s="99" t="s">
        <v>51</v>
      </c>
      <c r="V8" s="99" t="s">
        <v>51</v>
      </c>
      <c r="W8" s="99" t="s">
        <v>51</v>
      </c>
      <c r="X8" s="100">
        <f t="shared" si="0"/>
        <v>15</v>
      </c>
      <c r="Y8" s="100">
        <f t="shared" si="1"/>
        <v>3</v>
      </c>
      <c r="Z8" s="100">
        <f t="shared" si="2"/>
        <v>2</v>
      </c>
      <c r="AA8" s="100">
        <f aca="true" t="shared" si="3" ref="AA8:AA22">ROUND(X8*40/20,0)</f>
        <v>30</v>
      </c>
    </row>
    <row r="9" spans="1:27" ht="21.75" customHeight="1">
      <c r="A9" s="7"/>
      <c r="B9" s="94">
        <f>'STD-8'!D4</f>
        <v>3</v>
      </c>
      <c r="C9" s="43" t="str">
        <f>'STD-8'!E4</f>
        <v>d\siie sIjyik#miir aIbiiBiie</v>
      </c>
      <c r="D9" s="99" t="s">
        <v>76</v>
      </c>
      <c r="E9" s="99" t="s">
        <v>51</v>
      </c>
      <c r="F9" s="99" t="s">
        <v>51</v>
      </c>
      <c r="G9" s="99" t="s">
        <v>51</v>
      </c>
      <c r="H9" s="99" t="s">
        <v>51</v>
      </c>
      <c r="I9" s="99" t="s">
        <v>51</v>
      </c>
      <c r="J9" s="99" t="s">
        <v>51</v>
      </c>
      <c r="K9" s="99" t="s">
        <v>52</v>
      </c>
      <c r="L9" s="99" t="s">
        <v>51</v>
      </c>
      <c r="M9" s="99" t="s">
        <v>51</v>
      </c>
      <c r="N9" s="99" t="s">
        <v>51</v>
      </c>
      <c r="O9" s="99" t="s">
        <v>51</v>
      </c>
      <c r="P9" s="99" t="s">
        <v>76</v>
      </c>
      <c r="Q9" s="99" t="s">
        <v>51</v>
      </c>
      <c r="R9" s="99" t="s">
        <v>51</v>
      </c>
      <c r="S9" s="99" t="s">
        <v>51</v>
      </c>
      <c r="T9" s="99" t="s">
        <v>51</v>
      </c>
      <c r="U9" s="99" t="s">
        <v>51</v>
      </c>
      <c r="V9" s="99" t="s">
        <v>51</v>
      </c>
      <c r="W9" s="99" t="s">
        <v>51</v>
      </c>
      <c r="X9" s="100">
        <f t="shared" si="0"/>
        <v>17</v>
      </c>
      <c r="Y9" s="100">
        <f t="shared" si="1"/>
        <v>2</v>
      </c>
      <c r="Z9" s="100">
        <f t="shared" si="2"/>
        <v>1</v>
      </c>
      <c r="AA9" s="100">
        <f t="shared" si="3"/>
        <v>34</v>
      </c>
    </row>
    <row r="10" spans="1:27" ht="21.75" customHeight="1">
      <c r="A10" s="7"/>
      <c r="B10" s="94">
        <f>'STD-8'!D5</f>
        <v>4</v>
      </c>
      <c r="C10" s="43" t="str">
        <f>'STD-8'!E5</f>
        <v>riviL mih\Si rm(SiBiie</v>
      </c>
      <c r="D10" s="99" t="s">
        <v>51</v>
      </c>
      <c r="E10" s="99" t="s">
        <v>51</v>
      </c>
      <c r="F10" s="99" t="s">
        <v>76</v>
      </c>
      <c r="G10" s="99" t="s">
        <v>51</v>
      </c>
      <c r="H10" s="99" t="s">
        <v>51</v>
      </c>
      <c r="I10" s="99" t="s">
        <v>51</v>
      </c>
      <c r="J10" s="99" t="s">
        <v>51</v>
      </c>
      <c r="K10" s="99" t="s">
        <v>51</v>
      </c>
      <c r="L10" s="99" t="s">
        <v>51</v>
      </c>
      <c r="M10" s="99" t="s">
        <v>76</v>
      </c>
      <c r="N10" s="99" t="s">
        <v>51</v>
      </c>
      <c r="O10" s="99" t="s">
        <v>51</v>
      </c>
      <c r="P10" s="99" t="s">
        <v>51</v>
      </c>
      <c r="Q10" s="99" t="s">
        <v>51</v>
      </c>
      <c r="R10" s="99" t="s">
        <v>52</v>
      </c>
      <c r="S10" s="99" t="s">
        <v>51</v>
      </c>
      <c r="T10" s="99" t="s">
        <v>51</v>
      </c>
      <c r="U10" s="99" t="s">
        <v>51</v>
      </c>
      <c r="V10" s="99" t="s">
        <v>51</v>
      </c>
      <c r="W10" s="99" t="s">
        <v>51</v>
      </c>
      <c r="X10" s="100">
        <f t="shared" si="0"/>
        <v>17</v>
      </c>
      <c r="Y10" s="100">
        <f t="shared" si="1"/>
        <v>2</v>
      </c>
      <c r="Z10" s="100">
        <f t="shared" si="2"/>
        <v>1</v>
      </c>
      <c r="AA10" s="100">
        <f t="shared" si="3"/>
        <v>34</v>
      </c>
    </row>
    <row r="11" spans="1:27" ht="21.75" customHeight="1">
      <c r="A11" s="7"/>
      <c r="B11" s="94">
        <f>'STD-8'!D6</f>
        <v>5</v>
      </c>
      <c r="C11" s="43" t="str">
        <f>'STD-8'!E6</f>
        <v>piT\li piiWi^k#miir g_NivItiBiie</v>
      </c>
      <c r="D11" s="99" t="s">
        <v>51</v>
      </c>
      <c r="E11" s="99" t="s">
        <v>51</v>
      </c>
      <c r="F11" s="99" t="s">
        <v>76</v>
      </c>
      <c r="G11" s="99" t="s">
        <v>51</v>
      </c>
      <c r="H11" s="99" t="s">
        <v>51</v>
      </c>
      <c r="I11" s="99" t="s">
        <v>51</v>
      </c>
      <c r="J11" s="99" t="s">
        <v>51</v>
      </c>
      <c r="K11" s="99" t="s">
        <v>51</v>
      </c>
      <c r="L11" s="99" t="s">
        <v>51</v>
      </c>
      <c r="M11" s="99" t="s">
        <v>76</v>
      </c>
      <c r="N11" s="99" t="s">
        <v>51</v>
      </c>
      <c r="O11" s="99" t="s">
        <v>51</v>
      </c>
      <c r="P11" s="99" t="s">
        <v>51</v>
      </c>
      <c r="Q11" s="99" t="s">
        <v>51</v>
      </c>
      <c r="R11" s="99" t="s">
        <v>52</v>
      </c>
      <c r="S11" s="99" t="s">
        <v>51</v>
      </c>
      <c r="T11" s="99" t="s">
        <v>51</v>
      </c>
      <c r="U11" s="99" t="s">
        <v>51</v>
      </c>
      <c r="V11" s="99" t="s">
        <v>51</v>
      </c>
      <c r="W11" s="99" t="s">
        <v>51</v>
      </c>
      <c r="X11" s="100">
        <f t="shared" si="0"/>
        <v>17</v>
      </c>
      <c r="Y11" s="100">
        <f t="shared" si="1"/>
        <v>2</v>
      </c>
      <c r="Z11" s="100">
        <f t="shared" si="2"/>
        <v>1</v>
      </c>
      <c r="AA11" s="100">
        <f t="shared" si="3"/>
        <v>34</v>
      </c>
    </row>
    <row r="12" spans="1:27" ht="21.75" customHeight="1">
      <c r="A12" s="7"/>
      <c r="B12" s="94">
        <f>'STD-8'!D7</f>
        <v>6</v>
      </c>
      <c r="C12" s="43" t="str">
        <f>'STD-8'!E7</f>
        <v>si(lIk&amp; dSirWiJ tilisIgiJ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51</v>
      </c>
      <c r="I12" s="99" t="s">
        <v>51</v>
      </c>
      <c r="J12" s="99" t="s">
        <v>76</v>
      </c>
      <c r="K12" s="99" t="s">
        <v>51</v>
      </c>
      <c r="L12" s="99" t="s">
        <v>51</v>
      </c>
      <c r="M12" s="99" t="s">
        <v>51</v>
      </c>
      <c r="N12" s="99" t="s">
        <v>51</v>
      </c>
      <c r="O12" s="99" t="s">
        <v>51</v>
      </c>
      <c r="P12" s="99" t="s">
        <v>51</v>
      </c>
      <c r="Q12" s="99" t="s">
        <v>76</v>
      </c>
      <c r="R12" s="99" t="s">
        <v>51</v>
      </c>
      <c r="S12" s="99" t="s">
        <v>51</v>
      </c>
      <c r="T12" s="99" t="s">
        <v>51</v>
      </c>
      <c r="U12" s="99" t="s">
        <v>51</v>
      </c>
      <c r="V12" s="99" t="s">
        <v>51</v>
      </c>
      <c r="W12" s="99" t="s">
        <v>51</v>
      </c>
      <c r="X12" s="100">
        <f t="shared" si="0"/>
        <v>18</v>
      </c>
      <c r="Y12" s="100">
        <f t="shared" si="1"/>
        <v>2</v>
      </c>
      <c r="Z12" s="100">
        <f t="shared" si="2"/>
        <v>0</v>
      </c>
      <c r="AA12" s="100">
        <f t="shared" si="3"/>
        <v>36</v>
      </c>
    </row>
    <row r="13" spans="1:27" ht="21.75" customHeight="1">
      <c r="A13" s="7"/>
      <c r="B13" s="94">
        <f>'STD-8'!D8</f>
        <v>7</v>
      </c>
      <c r="C13" s="43" t="str">
        <f>'STD-8'!E8</f>
        <v>zilii aj#^ni*soih *vik`mi*soih</v>
      </c>
      <c r="D13" s="99" t="s">
        <v>76</v>
      </c>
      <c r="E13" s="99" t="s">
        <v>51</v>
      </c>
      <c r="F13" s="99" t="s">
        <v>51</v>
      </c>
      <c r="G13" s="99" t="s">
        <v>51</v>
      </c>
      <c r="H13" s="99" t="s">
        <v>51</v>
      </c>
      <c r="I13" s="99" t="s">
        <v>51</v>
      </c>
      <c r="J13" s="99" t="s">
        <v>51</v>
      </c>
      <c r="K13" s="99" t="s">
        <v>51</v>
      </c>
      <c r="L13" s="99" t="s">
        <v>51</v>
      </c>
      <c r="M13" s="99" t="s">
        <v>51</v>
      </c>
      <c r="N13" s="99" t="s">
        <v>51</v>
      </c>
      <c r="O13" s="99" t="s">
        <v>51</v>
      </c>
      <c r="P13" s="99" t="s">
        <v>51</v>
      </c>
      <c r="Q13" s="99" t="s">
        <v>51</v>
      </c>
      <c r="R13" s="99" t="s">
        <v>51</v>
      </c>
      <c r="S13" s="99" t="s">
        <v>51</v>
      </c>
      <c r="T13" s="99" t="s">
        <v>51</v>
      </c>
      <c r="U13" s="99" t="s">
        <v>51</v>
      </c>
      <c r="V13" s="99" t="s">
        <v>51</v>
      </c>
      <c r="W13" s="99" t="s">
        <v>51</v>
      </c>
      <c r="X13" s="100">
        <f t="shared" si="0"/>
        <v>19</v>
      </c>
      <c r="Y13" s="100">
        <f t="shared" si="1"/>
        <v>1</v>
      </c>
      <c r="Z13" s="100">
        <f t="shared" si="2"/>
        <v>0</v>
      </c>
      <c r="AA13" s="100">
        <f t="shared" si="3"/>
        <v>38</v>
      </c>
    </row>
    <row r="14" spans="1:27" ht="21.75" customHeight="1">
      <c r="A14" s="7"/>
      <c r="B14" s="94">
        <f>'STD-8'!D9</f>
        <v>8</v>
      </c>
      <c r="C14" s="43" t="str">
        <f>'STD-8'!E9</f>
        <v>Qik(r *Silpiib(ni s(owiiJ</v>
      </c>
      <c r="D14" s="99" t="s">
        <v>51</v>
      </c>
      <c r="E14" s="99" t="s">
        <v>51</v>
      </c>
      <c r="F14" s="99" t="s">
        <v>52</v>
      </c>
      <c r="G14" s="99" t="s">
        <v>51</v>
      </c>
      <c r="H14" s="99" t="s">
        <v>76</v>
      </c>
      <c r="I14" s="99" t="s">
        <v>51</v>
      </c>
      <c r="J14" s="99" t="s">
        <v>51</v>
      </c>
      <c r="K14" s="99" t="s">
        <v>51</v>
      </c>
      <c r="L14" s="99" t="s">
        <v>51</v>
      </c>
      <c r="M14" s="99" t="s">
        <v>52</v>
      </c>
      <c r="N14" s="99" t="s">
        <v>51</v>
      </c>
      <c r="O14" s="99" t="s">
        <v>76</v>
      </c>
      <c r="P14" s="99" t="s">
        <v>51</v>
      </c>
      <c r="Q14" s="99" t="s">
        <v>51</v>
      </c>
      <c r="R14" s="99" t="s">
        <v>76</v>
      </c>
      <c r="S14" s="99" t="s">
        <v>51</v>
      </c>
      <c r="T14" s="99" t="s">
        <v>51</v>
      </c>
      <c r="U14" s="99" t="s">
        <v>51</v>
      </c>
      <c r="V14" s="99" t="s">
        <v>51</v>
      </c>
      <c r="W14" s="99" t="s">
        <v>51</v>
      </c>
      <c r="X14" s="100">
        <f t="shared" si="0"/>
        <v>15</v>
      </c>
      <c r="Y14" s="100">
        <f t="shared" si="1"/>
        <v>3</v>
      </c>
      <c r="Z14" s="100">
        <f t="shared" si="2"/>
        <v>2</v>
      </c>
      <c r="AA14" s="100">
        <f t="shared" si="3"/>
        <v>30</v>
      </c>
    </row>
    <row r="15" spans="1:27" ht="21.75" customHeight="1">
      <c r="A15" s="7"/>
      <c r="B15" s="94">
        <f>'STD-8'!D10</f>
        <v>9</v>
      </c>
      <c r="C15" s="43" t="str">
        <f>'STD-8'!E10</f>
        <v>Qik(r jigiV*tib(ni BiliiJ</v>
      </c>
      <c r="D15" s="99" t="s">
        <v>76</v>
      </c>
      <c r="E15" s="99" t="s">
        <v>51</v>
      </c>
      <c r="F15" s="99" t="s">
        <v>51</v>
      </c>
      <c r="G15" s="99" t="s">
        <v>51</v>
      </c>
      <c r="H15" s="99" t="s">
        <v>51</v>
      </c>
      <c r="I15" s="99" t="s">
        <v>51</v>
      </c>
      <c r="J15" s="99" t="s">
        <v>51</v>
      </c>
      <c r="K15" s="99" t="s">
        <v>76</v>
      </c>
      <c r="L15" s="99" t="s">
        <v>51</v>
      </c>
      <c r="M15" s="99" t="s">
        <v>52</v>
      </c>
      <c r="N15" s="99" t="s">
        <v>51</v>
      </c>
      <c r="O15" s="99" t="s">
        <v>51</v>
      </c>
      <c r="P15" s="99" t="s">
        <v>76</v>
      </c>
      <c r="Q15" s="99" t="s">
        <v>51</v>
      </c>
      <c r="R15" s="99" t="s">
        <v>52</v>
      </c>
      <c r="S15" s="99" t="s">
        <v>51</v>
      </c>
      <c r="T15" s="99" t="s">
        <v>51</v>
      </c>
      <c r="U15" s="99" t="s">
        <v>51</v>
      </c>
      <c r="V15" s="99" t="s">
        <v>51</v>
      </c>
      <c r="W15" s="99" t="s">
        <v>51</v>
      </c>
      <c r="X15" s="100">
        <f t="shared" si="0"/>
        <v>15</v>
      </c>
      <c r="Y15" s="100">
        <f t="shared" si="1"/>
        <v>3</v>
      </c>
      <c r="Z15" s="100">
        <f t="shared" si="2"/>
        <v>2</v>
      </c>
      <c r="AA15" s="100">
        <f t="shared" si="3"/>
        <v>30</v>
      </c>
    </row>
    <row r="16" spans="1:27" ht="21.75" customHeight="1">
      <c r="A16" s="7"/>
      <c r="B16" s="94">
        <f>'STD-8'!D11</f>
        <v>10</v>
      </c>
      <c r="C16" s="43" t="str">
        <f>'STD-8'!E11</f>
        <v>Qik(r r&amp;ok#b(ni m_k\Sik#miir</v>
      </c>
      <c r="D16" s="99" t="s">
        <v>51</v>
      </c>
      <c r="E16" s="99" t="s">
        <v>76</v>
      </c>
      <c r="F16" s="99" t="s">
        <v>51</v>
      </c>
      <c r="G16" s="99" t="s">
        <v>51</v>
      </c>
      <c r="H16" s="99" t="s">
        <v>51</v>
      </c>
      <c r="I16" s="99" t="s">
        <v>51</v>
      </c>
      <c r="J16" s="99" t="s">
        <v>76</v>
      </c>
      <c r="K16" s="99" t="s">
        <v>51</v>
      </c>
      <c r="L16" s="99" t="s">
        <v>76</v>
      </c>
      <c r="M16" s="99" t="s">
        <v>76</v>
      </c>
      <c r="N16" s="99" t="s">
        <v>51</v>
      </c>
      <c r="O16" s="99" t="s">
        <v>51</v>
      </c>
      <c r="P16" s="99" t="s">
        <v>51</v>
      </c>
      <c r="Q16" s="99" t="s">
        <v>76</v>
      </c>
      <c r="R16" s="99" t="s">
        <v>76</v>
      </c>
      <c r="S16" s="99" t="s">
        <v>51</v>
      </c>
      <c r="T16" s="99" t="s">
        <v>51</v>
      </c>
      <c r="U16" s="99" t="s">
        <v>51</v>
      </c>
      <c r="V16" s="99" t="s">
        <v>51</v>
      </c>
      <c r="W16" s="99" t="s">
        <v>51</v>
      </c>
      <c r="X16" s="100">
        <f t="shared" si="0"/>
        <v>14</v>
      </c>
      <c r="Y16" s="100">
        <f t="shared" si="1"/>
        <v>6</v>
      </c>
      <c r="Z16" s="100">
        <f t="shared" si="2"/>
        <v>0</v>
      </c>
      <c r="AA16" s="100">
        <f t="shared" si="3"/>
        <v>28</v>
      </c>
    </row>
    <row r="17" spans="1:27" ht="21.75" customHeight="1">
      <c r="A17" s="7"/>
      <c r="B17" s="94">
        <f>'STD-8'!D12</f>
        <v>11</v>
      </c>
      <c r="C17" s="43" t="str">
        <f>'STD-8'!E12</f>
        <v>p{jipi*ti p|nimi *vini(dBiie </v>
      </c>
      <c r="D17" s="99" t="s">
        <v>51</v>
      </c>
      <c r="E17" s="99" t="s">
        <v>51</v>
      </c>
      <c r="F17" s="99" t="s">
        <v>76</v>
      </c>
      <c r="G17" s="99" t="s">
        <v>51</v>
      </c>
      <c r="H17" s="99" t="s">
        <v>51</v>
      </c>
      <c r="I17" s="99" t="s">
        <v>51</v>
      </c>
      <c r="J17" s="99" t="s">
        <v>51</v>
      </c>
      <c r="K17" s="99" t="s">
        <v>51</v>
      </c>
      <c r="L17" s="99" t="s">
        <v>51</v>
      </c>
      <c r="M17" s="99" t="s">
        <v>76</v>
      </c>
      <c r="N17" s="99" t="s">
        <v>51</v>
      </c>
      <c r="O17" s="99" t="s">
        <v>51</v>
      </c>
      <c r="P17" s="99" t="s">
        <v>51</v>
      </c>
      <c r="Q17" s="99" t="s">
        <v>51</v>
      </c>
      <c r="R17" s="99" t="s">
        <v>52</v>
      </c>
      <c r="S17" s="99" t="s">
        <v>51</v>
      </c>
      <c r="T17" s="99" t="s">
        <v>51</v>
      </c>
      <c r="U17" s="99" t="s">
        <v>51</v>
      </c>
      <c r="V17" s="99" t="s">
        <v>51</v>
      </c>
      <c r="W17" s="99" t="s">
        <v>51</v>
      </c>
      <c r="X17" s="100">
        <f t="shared" si="0"/>
        <v>17</v>
      </c>
      <c r="Y17" s="100">
        <f t="shared" si="1"/>
        <v>2</v>
      </c>
      <c r="Z17" s="100">
        <f t="shared" si="2"/>
        <v>1</v>
      </c>
      <c r="AA17" s="100">
        <f t="shared" si="3"/>
        <v>34</v>
      </c>
    </row>
    <row r="18" spans="1:27" ht="21.75" customHeight="1">
      <c r="A18" s="7"/>
      <c r="B18" s="94">
        <f>'STD-8'!D13</f>
        <v>12</v>
      </c>
      <c r="C18" s="43" t="str">
        <f>'STD-8'!E13</f>
        <v>riviL p|nimib(ni rm(SiBiie</v>
      </c>
      <c r="D18" s="99" t="s">
        <v>51</v>
      </c>
      <c r="E18" s="99" t="s">
        <v>51</v>
      </c>
      <c r="F18" s="99" t="s">
        <v>76</v>
      </c>
      <c r="G18" s="99" t="s">
        <v>51</v>
      </c>
      <c r="H18" s="99" t="s">
        <v>51</v>
      </c>
      <c r="I18" s="99" t="s">
        <v>51</v>
      </c>
      <c r="J18" s="99" t="s">
        <v>51</v>
      </c>
      <c r="K18" s="99" t="s">
        <v>51</v>
      </c>
      <c r="L18" s="99" t="s">
        <v>51</v>
      </c>
      <c r="M18" s="99" t="s">
        <v>76</v>
      </c>
      <c r="N18" s="99" t="s">
        <v>51</v>
      </c>
      <c r="O18" s="99" t="s">
        <v>51</v>
      </c>
      <c r="P18" s="99" t="s">
        <v>51</v>
      </c>
      <c r="Q18" s="99" t="s">
        <v>51</v>
      </c>
      <c r="R18" s="99" t="s">
        <v>52</v>
      </c>
      <c r="S18" s="99" t="s">
        <v>51</v>
      </c>
      <c r="T18" s="99" t="s">
        <v>51</v>
      </c>
      <c r="U18" s="99" t="s">
        <v>51</v>
      </c>
      <c r="V18" s="99" t="s">
        <v>51</v>
      </c>
      <c r="W18" s="99" t="s">
        <v>51</v>
      </c>
      <c r="X18" s="100">
        <f t="shared" si="0"/>
        <v>17</v>
      </c>
      <c r="Y18" s="100">
        <f t="shared" si="1"/>
        <v>2</v>
      </c>
      <c r="Z18" s="100">
        <f t="shared" si="2"/>
        <v>1</v>
      </c>
      <c r="AA18" s="100">
        <f t="shared" si="3"/>
        <v>34</v>
      </c>
    </row>
    <row r="19" spans="1:27" ht="21.75" customHeight="1">
      <c r="A19" s="7"/>
      <c r="B19" s="94">
        <f>'STD-8'!D14</f>
        <v>13</v>
      </c>
      <c r="C19" s="43" t="str">
        <f>'STD-8'!E14</f>
        <v>piT\li *vi*wib(ni kmil(Sik#miir</v>
      </c>
      <c r="D19" s="99" t="s">
        <v>51</v>
      </c>
      <c r="E19" s="99" t="s">
        <v>51</v>
      </c>
      <c r="F19" s="99" t="s">
        <v>51</v>
      </c>
      <c r="G19" s="99" t="s">
        <v>51</v>
      </c>
      <c r="H19" s="99" t="s">
        <v>51</v>
      </c>
      <c r="I19" s="99" t="s">
        <v>76</v>
      </c>
      <c r="J19" s="99" t="s">
        <v>51</v>
      </c>
      <c r="K19" s="99" t="s">
        <v>51</v>
      </c>
      <c r="L19" s="99" t="s">
        <v>51</v>
      </c>
      <c r="M19" s="99" t="s">
        <v>51</v>
      </c>
      <c r="N19" s="99" t="s">
        <v>51</v>
      </c>
      <c r="O19" s="99" t="s">
        <v>51</v>
      </c>
      <c r="P19" s="99" t="s">
        <v>76</v>
      </c>
      <c r="Q19" s="99" t="s">
        <v>51</v>
      </c>
      <c r="R19" s="99" t="s">
        <v>51</v>
      </c>
      <c r="S19" s="99" t="s">
        <v>51</v>
      </c>
      <c r="T19" s="99" t="s">
        <v>51</v>
      </c>
      <c r="U19" s="99" t="s">
        <v>51</v>
      </c>
      <c r="V19" s="99" t="s">
        <v>51</v>
      </c>
      <c r="W19" s="99" t="s">
        <v>51</v>
      </c>
      <c r="X19" s="100">
        <f t="shared" si="0"/>
        <v>18</v>
      </c>
      <c r="Y19" s="100">
        <f t="shared" si="1"/>
        <v>2</v>
      </c>
      <c r="Z19" s="100">
        <f t="shared" si="2"/>
        <v>0</v>
      </c>
      <c r="AA19" s="100">
        <f t="shared" si="3"/>
        <v>36</v>
      </c>
    </row>
    <row r="20" spans="1:27" ht="21.75" customHeight="1">
      <c r="A20" s="7"/>
      <c r="B20" s="94">
        <f>'STD-8'!D15</f>
        <v>14</v>
      </c>
      <c r="C20" s="43" t="str">
        <f>'STD-8'!E15</f>
        <v>piT\li a*pi^tiib(ni *dli&amp;piBiie</v>
      </c>
      <c r="D20" s="99" t="s">
        <v>51</v>
      </c>
      <c r="E20" s="99" t="s">
        <v>51</v>
      </c>
      <c r="F20" s="99" t="s">
        <v>51</v>
      </c>
      <c r="G20" s="99" t="s">
        <v>76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76</v>
      </c>
      <c r="M20" s="99" t="s">
        <v>51</v>
      </c>
      <c r="N20" s="99" t="s">
        <v>51</v>
      </c>
      <c r="O20" s="99" t="s">
        <v>51</v>
      </c>
      <c r="P20" s="99" t="s">
        <v>51</v>
      </c>
      <c r="Q20" s="99" t="s">
        <v>51</v>
      </c>
      <c r="R20" s="99" t="s">
        <v>76</v>
      </c>
      <c r="S20" s="99" t="s">
        <v>51</v>
      </c>
      <c r="T20" s="99" t="s">
        <v>51</v>
      </c>
      <c r="U20" s="99" t="s">
        <v>51</v>
      </c>
      <c r="V20" s="99" t="s">
        <v>51</v>
      </c>
      <c r="W20" s="99" t="s">
        <v>51</v>
      </c>
      <c r="X20" s="100">
        <f t="shared" si="0"/>
        <v>17</v>
      </c>
      <c r="Y20" s="100">
        <f t="shared" si="1"/>
        <v>3</v>
      </c>
      <c r="Z20" s="100">
        <f t="shared" si="2"/>
        <v>0</v>
      </c>
      <c r="AA20" s="100">
        <f t="shared" si="3"/>
        <v>34</v>
      </c>
    </row>
    <row r="21" spans="1:27" ht="21.75" customHeight="1">
      <c r="A21" s="7"/>
      <c r="B21" s="94">
        <f>'STD-8'!D16</f>
        <v>15</v>
      </c>
      <c r="C21" s="43" t="str">
        <f>'STD-8'!E16</f>
        <v>piT\li JZii m_k\SiBiie</v>
      </c>
      <c r="D21" s="99" t="s">
        <v>51</v>
      </c>
      <c r="E21" s="99" t="s">
        <v>51</v>
      </c>
      <c r="F21" s="99" t="s">
        <v>51</v>
      </c>
      <c r="G21" s="99" t="s">
        <v>51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 t="s">
        <v>51</v>
      </c>
      <c r="O21" s="99" t="s">
        <v>51</v>
      </c>
      <c r="P21" s="99" t="s">
        <v>51</v>
      </c>
      <c r="Q21" s="99" t="s">
        <v>51</v>
      </c>
      <c r="R21" s="99" t="s">
        <v>51</v>
      </c>
      <c r="S21" s="99" t="s">
        <v>51</v>
      </c>
      <c r="T21" s="99" t="s">
        <v>51</v>
      </c>
      <c r="U21" s="99" t="s">
        <v>51</v>
      </c>
      <c r="V21" s="99" t="s">
        <v>51</v>
      </c>
      <c r="W21" s="99" t="s">
        <v>51</v>
      </c>
      <c r="X21" s="100">
        <f>COUNTIF(D21:W21,"p")</f>
        <v>20</v>
      </c>
      <c r="Y21" s="100">
        <f>COUNTIF(D21:W21,"]")</f>
        <v>0</v>
      </c>
      <c r="Z21" s="100">
        <f>COUNTIF(D21:W21,"Ï")</f>
        <v>0</v>
      </c>
      <c r="AA21" s="100">
        <f t="shared" si="3"/>
        <v>40</v>
      </c>
    </row>
    <row r="22" spans="1:27" ht="21.75" customHeight="1">
      <c r="A22" s="7"/>
      <c r="B22" s="94">
        <f>'STD-8'!D17</f>
        <v>16</v>
      </c>
      <c r="C22" s="43" t="str">
        <f>'STD-8'!E17</f>
        <v>piT\li si(nilib(ni Bi&amp;KiiBiie</v>
      </c>
      <c r="D22" s="99" t="s">
        <v>51</v>
      </c>
      <c r="E22" s="99" t="s">
        <v>51</v>
      </c>
      <c r="F22" s="99" t="s">
        <v>51</v>
      </c>
      <c r="G22" s="99" t="s">
        <v>51</v>
      </c>
      <c r="H22" s="99" t="s">
        <v>51</v>
      </c>
      <c r="I22" s="99" t="s">
        <v>51</v>
      </c>
      <c r="J22" s="99" t="s">
        <v>51</v>
      </c>
      <c r="K22" s="99" t="s">
        <v>51</v>
      </c>
      <c r="L22" s="99" t="s">
        <v>51</v>
      </c>
      <c r="M22" s="99" t="s">
        <v>51</v>
      </c>
      <c r="N22" s="99" t="s">
        <v>51</v>
      </c>
      <c r="O22" s="99" t="s">
        <v>51</v>
      </c>
      <c r="P22" s="99" t="s">
        <v>51</v>
      </c>
      <c r="Q22" s="99" t="s">
        <v>51</v>
      </c>
      <c r="R22" s="99" t="s">
        <v>51</v>
      </c>
      <c r="S22" s="99" t="s">
        <v>51</v>
      </c>
      <c r="T22" s="99" t="s">
        <v>51</v>
      </c>
      <c r="U22" s="99" t="s">
        <v>51</v>
      </c>
      <c r="V22" s="99" t="s">
        <v>51</v>
      </c>
      <c r="W22" s="99" t="s">
        <v>51</v>
      </c>
      <c r="X22" s="100">
        <f>COUNTIF(D22:W22,"p")</f>
        <v>20</v>
      </c>
      <c r="Y22" s="100">
        <f>COUNTIF(D22:W22,"]")</f>
        <v>0</v>
      </c>
      <c r="Z22" s="100">
        <f>COUNTIF(D22:W22,"Ï")</f>
        <v>0</v>
      </c>
      <c r="AA22" s="100">
        <f t="shared" si="3"/>
        <v>40</v>
      </c>
    </row>
    <row r="23" spans="1:27" ht="21.75" customHeight="1">
      <c r="A23" s="7"/>
      <c r="B23" s="94"/>
      <c r="C23" s="43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  <c r="Y23" s="100"/>
      <c r="Z23" s="100"/>
      <c r="AA23" s="100"/>
    </row>
    <row r="24" spans="1:27" ht="21.75" customHeight="1">
      <c r="A24" s="7"/>
      <c r="B24" s="94"/>
      <c r="C24" s="43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0"/>
      <c r="Y24" s="100"/>
      <c r="Z24" s="100"/>
      <c r="AA24" s="100"/>
    </row>
    <row r="25" spans="1:27" ht="21.7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21.7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21.7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21.7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21.7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21.7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21.7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14.25" customHeight="1"/>
    <row r="33" ht="14.25" customHeight="1"/>
    <row r="34" spans="3:26" ht="18.75">
      <c r="C34" s="5"/>
      <c r="D34" s="5"/>
      <c r="E34" s="5"/>
      <c r="F34" s="110" t="s">
        <v>32</v>
      </c>
      <c r="G34" s="110"/>
      <c r="H34" s="110"/>
      <c r="I34" s="110"/>
      <c r="J34" s="110"/>
      <c r="N34" s="61"/>
      <c r="O34" s="61"/>
      <c r="P34" s="61"/>
      <c r="Q34" s="110" t="s">
        <v>33</v>
      </c>
      <c r="R34" s="110"/>
      <c r="S34" s="110"/>
      <c r="T34" s="110"/>
      <c r="U34" s="110"/>
      <c r="V34" s="61"/>
      <c r="W34" s="61"/>
      <c r="X34" s="61"/>
      <c r="Y34" s="61"/>
      <c r="Z34" s="61"/>
    </row>
    <row r="35" ht="7.5" customHeight="1"/>
    <row r="36" ht="7.5" customHeight="1"/>
    <row r="37" ht="7.5" customHeight="1"/>
  </sheetData>
  <sheetProtection/>
  <mergeCells count="14">
    <mergeCell ref="B2:AA2"/>
    <mergeCell ref="B3:AA3"/>
    <mergeCell ref="S4:X4"/>
    <mergeCell ref="B4:D4"/>
    <mergeCell ref="E4:I4"/>
    <mergeCell ref="J4:O4"/>
    <mergeCell ref="Q34:U34"/>
    <mergeCell ref="P4:R4"/>
    <mergeCell ref="B5:B6"/>
    <mergeCell ref="C5:C6"/>
    <mergeCell ref="D5:W5"/>
    <mergeCell ref="X5:AA5"/>
    <mergeCell ref="F34:J34"/>
    <mergeCell ref="Y4:AA4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80" zoomScaleNormal="80" zoomScalePageLayoutView="0" workbookViewId="0" topLeftCell="D17">
      <selection activeCell="B4" sqref="B4:J4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421875" style="1" customWidth="1"/>
    <col min="4" max="23" width="6.00390625" style="1" customWidth="1"/>
    <col min="24" max="27" width="4.7109375" style="1" customWidth="1"/>
    <col min="28" max="28" width="1.57421875" style="1" customWidth="1"/>
    <col min="29" max="16384" width="4.28125" style="1" customWidth="1"/>
  </cols>
  <sheetData>
    <row r="1" ht="7.5" customHeight="1"/>
    <row r="2" spans="2:27" s="2" customFormat="1" ht="42.75" customHeight="1">
      <c r="B2" s="130" t="s">
        <v>154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2:27" s="2" customFormat="1" ht="31.5" customHeight="1">
      <c r="B3" s="148" t="s">
        <v>240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</row>
    <row r="4" spans="2:27" s="36" customFormat="1" ht="28.5" customHeight="1">
      <c r="B4" s="132" t="s">
        <v>189</v>
      </c>
      <c r="C4" s="132"/>
      <c r="D4" s="132"/>
      <c r="E4" s="133" t="s">
        <v>438</v>
      </c>
      <c r="F4" s="133"/>
      <c r="G4" s="133"/>
      <c r="H4" s="133"/>
      <c r="I4" s="133"/>
      <c r="J4" s="134" t="s">
        <v>187</v>
      </c>
      <c r="K4" s="134"/>
      <c r="L4" s="134"/>
      <c r="M4" s="134"/>
      <c r="N4" s="134"/>
      <c r="O4" s="134"/>
      <c r="P4" s="133" t="s">
        <v>167</v>
      </c>
      <c r="Q4" s="133"/>
      <c r="R4" s="133"/>
      <c r="S4" s="132" t="s">
        <v>153</v>
      </c>
      <c r="T4" s="132"/>
      <c r="U4" s="132"/>
      <c r="V4" s="132"/>
      <c r="W4" s="132"/>
      <c r="X4" s="132"/>
      <c r="Y4" s="133">
        <v>20</v>
      </c>
      <c r="Z4" s="133"/>
      <c r="AA4" s="133"/>
    </row>
    <row r="5" spans="2:27" ht="69" customHeight="1">
      <c r="B5" s="122" t="s">
        <v>0</v>
      </c>
      <c r="C5" s="122" t="s">
        <v>3</v>
      </c>
      <c r="D5" s="123" t="s">
        <v>4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4" t="s">
        <v>6</v>
      </c>
      <c r="Y5" s="124"/>
      <c r="Z5" s="124"/>
      <c r="AA5" s="147" t="s">
        <v>5</v>
      </c>
    </row>
    <row r="6" spans="2:27" ht="367.5" customHeight="1">
      <c r="B6" s="122"/>
      <c r="C6" s="122"/>
      <c r="D6" s="102" t="s">
        <v>314</v>
      </c>
      <c r="E6" s="102" t="s">
        <v>315</v>
      </c>
      <c r="F6" s="102" t="s">
        <v>316</v>
      </c>
      <c r="G6" s="102" t="s">
        <v>317</v>
      </c>
      <c r="H6" s="102" t="s">
        <v>318</v>
      </c>
      <c r="I6" s="102" t="s">
        <v>319</v>
      </c>
      <c r="J6" s="102" t="s">
        <v>320</v>
      </c>
      <c r="K6" s="102" t="s">
        <v>321</v>
      </c>
      <c r="L6" s="102" t="s">
        <v>322</v>
      </c>
      <c r="M6" s="102" t="s">
        <v>323</v>
      </c>
      <c r="N6" s="102" t="s">
        <v>324</v>
      </c>
      <c r="O6" s="102" t="s">
        <v>325</v>
      </c>
      <c r="P6" s="102" t="s">
        <v>326</v>
      </c>
      <c r="Q6" s="214" t="s">
        <v>444</v>
      </c>
      <c r="R6" s="102" t="s">
        <v>327</v>
      </c>
      <c r="S6" s="102" t="s">
        <v>328</v>
      </c>
      <c r="T6" s="102" t="s">
        <v>329</v>
      </c>
      <c r="U6" s="102" t="s">
        <v>330</v>
      </c>
      <c r="V6" s="102" t="s">
        <v>331</v>
      </c>
      <c r="W6" s="102" t="s">
        <v>332</v>
      </c>
      <c r="X6" s="98" t="s">
        <v>51</v>
      </c>
      <c r="Y6" s="98" t="s">
        <v>76</v>
      </c>
      <c r="Z6" s="98" t="s">
        <v>52</v>
      </c>
      <c r="AA6" s="147"/>
    </row>
    <row r="7" spans="1:27" ht="21.75" customHeight="1">
      <c r="A7" s="7"/>
      <c r="B7" s="94">
        <f>'STD-8'!D2</f>
        <v>1</v>
      </c>
      <c r="C7" s="43" t="str">
        <f>'STD-8'!E2</f>
        <v>ci)hiNi wivili*sIh Birtik#miir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 t="s">
        <v>51</v>
      </c>
      <c r="O7" s="99" t="s">
        <v>51</v>
      </c>
      <c r="P7" s="99" t="s">
        <v>51</v>
      </c>
      <c r="Q7" s="99" t="s">
        <v>51</v>
      </c>
      <c r="R7" s="99" t="s">
        <v>51</v>
      </c>
      <c r="S7" s="99" t="s">
        <v>51</v>
      </c>
      <c r="T7" s="99" t="s">
        <v>51</v>
      </c>
      <c r="U7" s="99" t="s">
        <v>51</v>
      </c>
      <c r="V7" s="99" t="s">
        <v>51</v>
      </c>
      <c r="W7" s="99" t="s">
        <v>51</v>
      </c>
      <c r="X7" s="100">
        <f aca="true" t="shared" si="0" ref="X7:X20">COUNTIF(D7:W7,"p")</f>
        <v>20</v>
      </c>
      <c r="Y7" s="100">
        <f aca="true" t="shared" si="1" ref="Y7:Y20">COUNTIF(D7:W7,"]")</f>
        <v>0</v>
      </c>
      <c r="Z7" s="100">
        <f aca="true" t="shared" si="2" ref="Z7:Z20">COUNTIF(D7:W7,"Ï")</f>
        <v>0</v>
      </c>
      <c r="AA7" s="100">
        <f>ROUND(X7*40/20,0)</f>
        <v>40</v>
      </c>
    </row>
    <row r="8" spans="1:27" ht="21.75" customHeight="1">
      <c r="A8" s="7"/>
      <c r="B8" s="94">
        <f>'STD-8'!D3</f>
        <v>2</v>
      </c>
      <c r="C8" s="43" t="str">
        <f>'STD-8'!E3</f>
        <v>Qik(r sii*hli jsivItiJ</v>
      </c>
      <c r="D8" s="99" t="s">
        <v>76</v>
      </c>
      <c r="E8" s="99" t="s">
        <v>76</v>
      </c>
      <c r="F8" s="99" t="s">
        <v>51</v>
      </c>
      <c r="G8" s="99" t="s">
        <v>51</v>
      </c>
      <c r="H8" s="99" t="s">
        <v>76</v>
      </c>
      <c r="I8" s="99" t="s">
        <v>51</v>
      </c>
      <c r="J8" s="99" t="s">
        <v>51</v>
      </c>
      <c r="K8" s="99" t="s">
        <v>76</v>
      </c>
      <c r="L8" s="99" t="s">
        <v>51</v>
      </c>
      <c r="M8" s="99" t="s">
        <v>76</v>
      </c>
      <c r="N8" s="99" t="s">
        <v>51</v>
      </c>
      <c r="O8" s="99" t="s">
        <v>76</v>
      </c>
      <c r="P8" s="99" t="s">
        <v>51</v>
      </c>
      <c r="Q8" s="99" t="s">
        <v>76</v>
      </c>
      <c r="R8" s="99" t="s">
        <v>51</v>
      </c>
      <c r="S8" s="99" t="s">
        <v>51</v>
      </c>
      <c r="T8" s="99" t="s">
        <v>76</v>
      </c>
      <c r="U8" s="99" t="s">
        <v>51</v>
      </c>
      <c r="V8" s="99" t="s">
        <v>76</v>
      </c>
      <c r="W8" s="99" t="s">
        <v>51</v>
      </c>
      <c r="X8" s="100">
        <f t="shared" si="0"/>
        <v>11</v>
      </c>
      <c r="Y8" s="100">
        <f t="shared" si="1"/>
        <v>9</v>
      </c>
      <c r="Z8" s="100">
        <f t="shared" si="2"/>
        <v>0</v>
      </c>
      <c r="AA8" s="100">
        <f aca="true" t="shared" si="3" ref="AA8:AA22">ROUND(X8*40/20,0)</f>
        <v>22</v>
      </c>
    </row>
    <row r="9" spans="1:27" ht="21.75" customHeight="1">
      <c r="A9" s="7"/>
      <c r="B9" s="94">
        <f>'STD-8'!D4</f>
        <v>3</v>
      </c>
      <c r="C9" s="43" t="str">
        <f>'STD-8'!E4</f>
        <v>d\siie sIjyik#miir aIbiiBiie</v>
      </c>
      <c r="D9" s="99" t="s">
        <v>76</v>
      </c>
      <c r="E9" s="99" t="s">
        <v>51</v>
      </c>
      <c r="F9" s="99" t="s">
        <v>51</v>
      </c>
      <c r="G9" s="99" t="s">
        <v>51</v>
      </c>
      <c r="H9" s="99" t="s">
        <v>76</v>
      </c>
      <c r="I9" s="99" t="s">
        <v>76</v>
      </c>
      <c r="J9" s="99" t="s">
        <v>51</v>
      </c>
      <c r="K9" s="99" t="s">
        <v>76</v>
      </c>
      <c r="L9" s="99" t="s">
        <v>51</v>
      </c>
      <c r="M9" s="99" t="s">
        <v>51</v>
      </c>
      <c r="N9" s="99" t="s">
        <v>51</v>
      </c>
      <c r="O9" s="99" t="s">
        <v>51</v>
      </c>
      <c r="P9" s="99" t="s">
        <v>51</v>
      </c>
      <c r="Q9" s="99" t="s">
        <v>76</v>
      </c>
      <c r="R9" s="99" t="s">
        <v>51</v>
      </c>
      <c r="S9" s="99" t="s">
        <v>51</v>
      </c>
      <c r="T9" s="99" t="s">
        <v>51</v>
      </c>
      <c r="U9" s="99" t="s">
        <v>51</v>
      </c>
      <c r="V9" s="99" t="s">
        <v>51</v>
      </c>
      <c r="W9" s="99" t="s">
        <v>51</v>
      </c>
      <c r="X9" s="100">
        <f t="shared" si="0"/>
        <v>15</v>
      </c>
      <c r="Y9" s="100">
        <f t="shared" si="1"/>
        <v>5</v>
      </c>
      <c r="Z9" s="100">
        <f t="shared" si="2"/>
        <v>0</v>
      </c>
      <c r="AA9" s="100">
        <f t="shared" si="3"/>
        <v>30</v>
      </c>
    </row>
    <row r="10" spans="1:27" ht="21.75" customHeight="1">
      <c r="A10" s="7"/>
      <c r="B10" s="94">
        <f>'STD-8'!D5</f>
        <v>4</v>
      </c>
      <c r="C10" s="43" t="str">
        <f>'STD-8'!E5</f>
        <v>riviL mih\Si rm(SiBiie</v>
      </c>
      <c r="D10" s="99" t="s">
        <v>51</v>
      </c>
      <c r="E10" s="99" t="s">
        <v>51</v>
      </c>
      <c r="F10" s="99" t="s">
        <v>76</v>
      </c>
      <c r="G10" s="99" t="s">
        <v>51</v>
      </c>
      <c r="H10" s="99" t="s">
        <v>51</v>
      </c>
      <c r="I10" s="99" t="s">
        <v>51</v>
      </c>
      <c r="J10" s="99" t="s">
        <v>51</v>
      </c>
      <c r="K10" s="99" t="s">
        <v>51</v>
      </c>
      <c r="L10" s="99" t="s">
        <v>51</v>
      </c>
      <c r="M10" s="99" t="s">
        <v>51</v>
      </c>
      <c r="N10" s="99" t="s">
        <v>51</v>
      </c>
      <c r="O10" s="99" t="s">
        <v>76</v>
      </c>
      <c r="P10" s="99" t="s">
        <v>51</v>
      </c>
      <c r="Q10" s="99" t="s">
        <v>76</v>
      </c>
      <c r="R10" s="99" t="s">
        <v>51</v>
      </c>
      <c r="S10" s="99" t="s">
        <v>76</v>
      </c>
      <c r="T10" s="99" t="s">
        <v>51</v>
      </c>
      <c r="U10" s="99" t="s">
        <v>51</v>
      </c>
      <c r="V10" s="99" t="s">
        <v>51</v>
      </c>
      <c r="W10" s="99" t="s">
        <v>51</v>
      </c>
      <c r="X10" s="100">
        <f t="shared" si="0"/>
        <v>16</v>
      </c>
      <c r="Y10" s="100">
        <f t="shared" si="1"/>
        <v>4</v>
      </c>
      <c r="Z10" s="100">
        <f t="shared" si="2"/>
        <v>0</v>
      </c>
      <c r="AA10" s="100">
        <f t="shared" si="3"/>
        <v>32</v>
      </c>
    </row>
    <row r="11" spans="1:27" ht="21.75" customHeight="1">
      <c r="A11" s="7"/>
      <c r="B11" s="94">
        <f>'STD-8'!D6</f>
        <v>5</v>
      </c>
      <c r="C11" s="43" t="str">
        <f>'STD-8'!E6</f>
        <v>piT\li piiWi^k#miir g_NivItiBiie</v>
      </c>
      <c r="D11" s="99" t="s">
        <v>76</v>
      </c>
      <c r="E11" s="99" t="s">
        <v>76</v>
      </c>
      <c r="F11" s="99" t="s">
        <v>51</v>
      </c>
      <c r="G11" s="99" t="s">
        <v>51</v>
      </c>
      <c r="H11" s="99" t="s">
        <v>51</v>
      </c>
      <c r="I11" s="99" t="s">
        <v>51</v>
      </c>
      <c r="J11" s="99" t="s">
        <v>76</v>
      </c>
      <c r="K11" s="99" t="s">
        <v>51</v>
      </c>
      <c r="L11" s="99" t="s">
        <v>76</v>
      </c>
      <c r="M11" s="99" t="s">
        <v>76</v>
      </c>
      <c r="N11" s="99" t="s">
        <v>51</v>
      </c>
      <c r="O11" s="99" t="s">
        <v>51</v>
      </c>
      <c r="P11" s="99" t="s">
        <v>51</v>
      </c>
      <c r="Q11" s="99" t="s">
        <v>51</v>
      </c>
      <c r="R11" s="99" t="s">
        <v>76</v>
      </c>
      <c r="S11" s="99" t="s">
        <v>51</v>
      </c>
      <c r="T11" s="99" t="s">
        <v>51</v>
      </c>
      <c r="U11" s="99" t="s">
        <v>51</v>
      </c>
      <c r="V11" s="99" t="s">
        <v>51</v>
      </c>
      <c r="W11" s="99" t="s">
        <v>51</v>
      </c>
      <c r="X11" s="100">
        <f t="shared" si="0"/>
        <v>14</v>
      </c>
      <c r="Y11" s="100">
        <f t="shared" si="1"/>
        <v>6</v>
      </c>
      <c r="Z11" s="100">
        <f t="shared" si="2"/>
        <v>0</v>
      </c>
      <c r="AA11" s="100">
        <f t="shared" si="3"/>
        <v>28</v>
      </c>
    </row>
    <row r="12" spans="1:27" ht="21.75" customHeight="1">
      <c r="A12" s="7"/>
      <c r="B12" s="94">
        <f>'STD-8'!D7</f>
        <v>6</v>
      </c>
      <c r="C12" s="43" t="str">
        <f>'STD-8'!E7</f>
        <v>si(lIk&amp; dSirWiJ tilisIgiJ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51</v>
      </c>
      <c r="I12" s="99" t="s">
        <v>51</v>
      </c>
      <c r="J12" s="99" t="s">
        <v>51</v>
      </c>
      <c r="K12" s="99" t="s">
        <v>51</v>
      </c>
      <c r="L12" s="99" t="s">
        <v>51</v>
      </c>
      <c r="M12" s="99" t="s">
        <v>76</v>
      </c>
      <c r="N12" s="99" t="s">
        <v>51</v>
      </c>
      <c r="O12" s="99" t="s">
        <v>76</v>
      </c>
      <c r="P12" s="99" t="s">
        <v>51</v>
      </c>
      <c r="Q12" s="99" t="s">
        <v>51</v>
      </c>
      <c r="R12" s="99" t="s">
        <v>76</v>
      </c>
      <c r="S12" s="99" t="s">
        <v>51</v>
      </c>
      <c r="T12" s="99" t="s">
        <v>51</v>
      </c>
      <c r="U12" s="99" t="s">
        <v>51</v>
      </c>
      <c r="V12" s="99" t="s">
        <v>51</v>
      </c>
      <c r="W12" s="99" t="s">
        <v>51</v>
      </c>
      <c r="X12" s="100">
        <f t="shared" si="0"/>
        <v>17</v>
      </c>
      <c r="Y12" s="100">
        <f t="shared" si="1"/>
        <v>3</v>
      </c>
      <c r="Z12" s="100">
        <f t="shared" si="2"/>
        <v>0</v>
      </c>
      <c r="AA12" s="100">
        <f t="shared" si="3"/>
        <v>34</v>
      </c>
    </row>
    <row r="13" spans="1:27" ht="21.75" customHeight="1">
      <c r="A13" s="7"/>
      <c r="B13" s="94">
        <f>'STD-8'!D8</f>
        <v>7</v>
      </c>
      <c r="C13" s="43" t="str">
        <f>'STD-8'!E8</f>
        <v>zilii aj#^ni*soih *vik`mi*soih</v>
      </c>
      <c r="D13" s="99" t="s">
        <v>52</v>
      </c>
      <c r="E13" s="99" t="s">
        <v>51</v>
      </c>
      <c r="F13" s="99" t="s">
        <v>51</v>
      </c>
      <c r="G13" s="99" t="s">
        <v>76</v>
      </c>
      <c r="H13" s="99" t="s">
        <v>51</v>
      </c>
      <c r="I13" s="99" t="s">
        <v>76</v>
      </c>
      <c r="J13" s="99" t="s">
        <v>51</v>
      </c>
      <c r="K13" s="99" t="s">
        <v>76</v>
      </c>
      <c r="L13" s="99" t="s">
        <v>51</v>
      </c>
      <c r="M13" s="99" t="s">
        <v>76</v>
      </c>
      <c r="N13" s="99" t="s">
        <v>51</v>
      </c>
      <c r="O13" s="99" t="s">
        <v>76</v>
      </c>
      <c r="P13" s="99" t="s">
        <v>76</v>
      </c>
      <c r="Q13" s="99" t="s">
        <v>51</v>
      </c>
      <c r="R13" s="99" t="s">
        <v>51</v>
      </c>
      <c r="S13" s="99" t="s">
        <v>51</v>
      </c>
      <c r="T13" s="99" t="s">
        <v>51</v>
      </c>
      <c r="U13" s="99" t="s">
        <v>51</v>
      </c>
      <c r="V13" s="99" t="s">
        <v>76</v>
      </c>
      <c r="W13" s="99" t="s">
        <v>51</v>
      </c>
      <c r="X13" s="100">
        <f t="shared" si="0"/>
        <v>12</v>
      </c>
      <c r="Y13" s="100">
        <f t="shared" si="1"/>
        <v>7</v>
      </c>
      <c r="Z13" s="100">
        <f t="shared" si="2"/>
        <v>1</v>
      </c>
      <c r="AA13" s="100">
        <f t="shared" si="3"/>
        <v>24</v>
      </c>
    </row>
    <row r="14" spans="1:27" ht="21.75" customHeight="1">
      <c r="A14" s="7"/>
      <c r="B14" s="94">
        <f>'STD-8'!D9</f>
        <v>8</v>
      </c>
      <c r="C14" s="43" t="str">
        <f>'STD-8'!E9</f>
        <v>Qik(r *Silpiib(ni s(owiiJ</v>
      </c>
      <c r="D14" s="99" t="s">
        <v>51</v>
      </c>
      <c r="E14" s="99" t="s">
        <v>51</v>
      </c>
      <c r="F14" s="99" t="s">
        <v>51</v>
      </c>
      <c r="G14" s="99" t="s">
        <v>51</v>
      </c>
      <c r="H14" s="99" t="s">
        <v>76</v>
      </c>
      <c r="I14" s="99" t="s">
        <v>51</v>
      </c>
      <c r="J14" s="99" t="s">
        <v>76</v>
      </c>
      <c r="K14" s="99" t="s">
        <v>76</v>
      </c>
      <c r="L14" s="99" t="s">
        <v>76</v>
      </c>
      <c r="M14" s="99" t="s">
        <v>51</v>
      </c>
      <c r="N14" s="99" t="s">
        <v>76</v>
      </c>
      <c r="O14" s="99" t="s">
        <v>51</v>
      </c>
      <c r="P14" s="99" t="s">
        <v>51</v>
      </c>
      <c r="Q14" s="99" t="s">
        <v>76</v>
      </c>
      <c r="R14" s="99" t="s">
        <v>51</v>
      </c>
      <c r="S14" s="99" t="s">
        <v>51</v>
      </c>
      <c r="T14" s="99" t="s">
        <v>76</v>
      </c>
      <c r="U14" s="99" t="s">
        <v>51</v>
      </c>
      <c r="V14" s="99" t="s">
        <v>76</v>
      </c>
      <c r="W14" s="99" t="s">
        <v>51</v>
      </c>
      <c r="X14" s="100">
        <f t="shared" si="0"/>
        <v>12</v>
      </c>
      <c r="Y14" s="100">
        <f t="shared" si="1"/>
        <v>8</v>
      </c>
      <c r="Z14" s="100">
        <f t="shared" si="2"/>
        <v>0</v>
      </c>
      <c r="AA14" s="100">
        <f t="shared" si="3"/>
        <v>24</v>
      </c>
    </row>
    <row r="15" spans="1:27" ht="21.75" customHeight="1">
      <c r="A15" s="7"/>
      <c r="B15" s="94">
        <f>'STD-8'!D10</f>
        <v>9</v>
      </c>
      <c r="C15" s="43" t="str">
        <f>'STD-8'!E10</f>
        <v>Qik(r jigiV*tib(ni BiliiJ</v>
      </c>
      <c r="D15" s="99" t="s">
        <v>51</v>
      </c>
      <c r="E15" s="99" t="s">
        <v>51</v>
      </c>
      <c r="F15" s="99" t="s">
        <v>52</v>
      </c>
      <c r="G15" s="99" t="s">
        <v>51</v>
      </c>
      <c r="H15" s="99" t="s">
        <v>51</v>
      </c>
      <c r="I15" s="99" t="s">
        <v>52</v>
      </c>
      <c r="J15" s="99" t="s">
        <v>51</v>
      </c>
      <c r="K15" s="99" t="s">
        <v>76</v>
      </c>
      <c r="L15" s="99" t="s">
        <v>51</v>
      </c>
      <c r="M15" s="99" t="s">
        <v>52</v>
      </c>
      <c r="N15" s="99" t="s">
        <v>76</v>
      </c>
      <c r="O15" s="99" t="s">
        <v>76</v>
      </c>
      <c r="P15" s="99" t="s">
        <v>76</v>
      </c>
      <c r="Q15" s="99" t="s">
        <v>51</v>
      </c>
      <c r="R15" s="99" t="s">
        <v>76</v>
      </c>
      <c r="S15" s="99" t="s">
        <v>51</v>
      </c>
      <c r="T15" s="99" t="s">
        <v>76</v>
      </c>
      <c r="U15" s="99" t="s">
        <v>51</v>
      </c>
      <c r="V15" s="99" t="s">
        <v>51</v>
      </c>
      <c r="W15" s="99" t="s">
        <v>51</v>
      </c>
      <c r="X15" s="100">
        <f t="shared" si="0"/>
        <v>11</v>
      </c>
      <c r="Y15" s="100">
        <f t="shared" si="1"/>
        <v>6</v>
      </c>
      <c r="Z15" s="100">
        <f t="shared" si="2"/>
        <v>3</v>
      </c>
      <c r="AA15" s="100">
        <f t="shared" si="3"/>
        <v>22</v>
      </c>
    </row>
    <row r="16" spans="1:27" ht="21.75" customHeight="1">
      <c r="A16" s="7"/>
      <c r="B16" s="94">
        <f>'STD-8'!D11</f>
        <v>10</v>
      </c>
      <c r="C16" s="43" t="str">
        <f>'STD-8'!E11</f>
        <v>Qik(r r&amp;ok#b(ni m_k\Sik#miir</v>
      </c>
      <c r="D16" s="99" t="s">
        <v>51</v>
      </c>
      <c r="E16" s="99" t="s">
        <v>76</v>
      </c>
      <c r="F16" s="99" t="s">
        <v>51</v>
      </c>
      <c r="G16" s="99" t="s">
        <v>51</v>
      </c>
      <c r="H16" s="99" t="s">
        <v>51</v>
      </c>
      <c r="I16" s="99" t="s">
        <v>76</v>
      </c>
      <c r="J16" s="99" t="s">
        <v>76</v>
      </c>
      <c r="K16" s="99" t="s">
        <v>76</v>
      </c>
      <c r="L16" s="99" t="s">
        <v>51</v>
      </c>
      <c r="M16" s="99" t="s">
        <v>51</v>
      </c>
      <c r="N16" s="99" t="s">
        <v>51</v>
      </c>
      <c r="O16" s="99" t="s">
        <v>51</v>
      </c>
      <c r="P16" s="99" t="s">
        <v>76</v>
      </c>
      <c r="Q16" s="99" t="s">
        <v>51</v>
      </c>
      <c r="R16" s="99" t="s">
        <v>76</v>
      </c>
      <c r="S16" s="99" t="s">
        <v>51</v>
      </c>
      <c r="T16" s="99" t="s">
        <v>76</v>
      </c>
      <c r="U16" s="99" t="s">
        <v>51</v>
      </c>
      <c r="V16" s="99" t="s">
        <v>51</v>
      </c>
      <c r="W16" s="99" t="s">
        <v>51</v>
      </c>
      <c r="X16" s="100">
        <f t="shared" si="0"/>
        <v>13</v>
      </c>
      <c r="Y16" s="100">
        <f t="shared" si="1"/>
        <v>7</v>
      </c>
      <c r="Z16" s="100">
        <f t="shared" si="2"/>
        <v>0</v>
      </c>
      <c r="AA16" s="100">
        <f t="shared" si="3"/>
        <v>26</v>
      </c>
    </row>
    <row r="17" spans="1:27" ht="21.75" customHeight="1">
      <c r="A17" s="7"/>
      <c r="B17" s="94">
        <f>'STD-8'!D12</f>
        <v>11</v>
      </c>
      <c r="C17" s="43" t="str">
        <f>'STD-8'!E12</f>
        <v>p{jipi*ti p|nimi *vini(dBiie </v>
      </c>
      <c r="D17" s="99" t="s">
        <v>52</v>
      </c>
      <c r="E17" s="99" t="s">
        <v>51</v>
      </c>
      <c r="F17" s="99" t="s">
        <v>52</v>
      </c>
      <c r="G17" s="99" t="s">
        <v>51</v>
      </c>
      <c r="H17" s="99" t="s">
        <v>76</v>
      </c>
      <c r="I17" s="99" t="s">
        <v>76</v>
      </c>
      <c r="J17" s="99" t="s">
        <v>76</v>
      </c>
      <c r="K17" s="99" t="s">
        <v>51</v>
      </c>
      <c r="L17" s="99" t="s">
        <v>51</v>
      </c>
      <c r="M17" s="99" t="s">
        <v>76</v>
      </c>
      <c r="N17" s="99" t="s">
        <v>52</v>
      </c>
      <c r="O17" s="99" t="s">
        <v>76</v>
      </c>
      <c r="P17" s="99" t="s">
        <v>76</v>
      </c>
      <c r="Q17" s="99" t="s">
        <v>52</v>
      </c>
      <c r="R17" s="99" t="s">
        <v>51</v>
      </c>
      <c r="S17" s="99" t="s">
        <v>76</v>
      </c>
      <c r="T17" s="99" t="s">
        <v>76</v>
      </c>
      <c r="U17" s="99" t="s">
        <v>76</v>
      </c>
      <c r="V17" s="99" t="s">
        <v>51</v>
      </c>
      <c r="W17" s="99" t="s">
        <v>51</v>
      </c>
      <c r="X17" s="100">
        <f t="shared" si="0"/>
        <v>7</v>
      </c>
      <c r="Y17" s="100">
        <f t="shared" si="1"/>
        <v>9</v>
      </c>
      <c r="Z17" s="100">
        <f t="shared" si="2"/>
        <v>4</v>
      </c>
      <c r="AA17" s="100">
        <f t="shared" si="3"/>
        <v>14</v>
      </c>
    </row>
    <row r="18" spans="1:27" ht="21.75" customHeight="1">
      <c r="A18" s="7"/>
      <c r="B18" s="94">
        <f>'STD-8'!D13</f>
        <v>12</v>
      </c>
      <c r="C18" s="43" t="str">
        <f>'STD-8'!E13</f>
        <v>riviL p|nimib(ni rm(SiBiie</v>
      </c>
      <c r="D18" s="99" t="s">
        <v>51</v>
      </c>
      <c r="E18" s="99" t="s">
        <v>52</v>
      </c>
      <c r="F18" s="99" t="s">
        <v>76</v>
      </c>
      <c r="G18" s="99" t="s">
        <v>51</v>
      </c>
      <c r="H18" s="99" t="s">
        <v>52</v>
      </c>
      <c r="I18" s="99" t="s">
        <v>51</v>
      </c>
      <c r="J18" s="99" t="s">
        <v>76</v>
      </c>
      <c r="K18" s="99" t="s">
        <v>51</v>
      </c>
      <c r="L18" s="99" t="s">
        <v>51</v>
      </c>
      <c r="M18" s="99" t="s">
        <v>76</v>
      </c>
      <c r="N18" s="99" t="s">
        <v>51</v>
      </c>
      <c r="O18" s="99" t="s">
        <v>76</v>
      </c>
      <c r="P18" s="99" t="s">
        <v>51</v>
      </c>
      <c r="Q18" s="99" t="s">
        <v>76</v>
      </c>
      <c r="R18" s="99" t="s">
        <v>51</v>
      </c>
      <c r="S18" s="99" t="s">
        <v>51</v>
      </c>
      <c r="T18" s="99" t="s">
        <v>76</v>
      </c>
      <c r="U18" s="99" t="s">
        <v>51</v>
      </c>
      <c r="V18" s="99" t="s">
        <v>52</v>
      </c>
      <c r="W18" s="99" t="s">
        <v>76</v>
      </c>
      <c r="X18" s="100">
        <f t="shared" si="0"/>
        <v>10</v>
      </c>
      <c r="Y18" s="100">
        <f t="shared" si="1"/>
        <v>7</v>
      </c>
      <c r="Z18" s="100">
        <f t="shared" si="2"/>
        <v>3</v>
      </c>
      <c r="AA18" s="100">
        <f t="shared" si="3"/>
        <v>20</v>
      </c>
    </row>
    <row r="19" spans="1:27" ht="21.75" customHeight="1">
      <c r="A19" s="7"/>
      <c r="B19" s="94">
        <f>'STD-8'!D14</f>
        <v>13</v>
      </c>
      <c r="C19" s="43" t="str">
        <f>'STD-8'!E14</f>
        <v>piT\li *vi*wib(ni kmil(Sik#miir</v>
      </c>
      <c r="D19" s="99" t="s">
        <v>51</v>
      </c>
      <c r="E19" s="99" t="s">
        <v>51</v>
      </c>
      <c r="F19" s="99" t="s">
        <v>76</v>
      </c>
      <c r="G19" s="99" t="s">
        <v>52</v>
      </c>
      <c r="H19" s="99" t="s">
        <v>51</v>
      </c>
      <c r="I19" s="99" t="s">
        <v>51</v>
      </c>
      <c r="J19" s="99" t="s">
        <v>76</v>
      </c>
      <c r="K19" s="99" t="s">
        <v>51</v>
      </c>
      <c r="L19" s="99" t="s">
        <v>51</v>
      </c>
      <c r="M19" s="99" t="s">
        <v>51</v>
      </c>
      <c r="N19" s="99" t="s">
        <v>52</v>
      </c>
      <c r="O19" s="99" t="s">
        <v>51</v>
      </c>
      <c r="P19" s="99" t="s">
        <v>76</v>
      </c>
      <c r="Q19" s="99" t="s">
        <v>76</v>
      </c>
      <c r="R19" s="99" t="s">
        <v>76</v>
      </c>
      <c r="S19" s="99" t="s">
        <v>51</v>
      </c>
      <c r="T19" s="99" t="s">
        <v>51</v>
      </c>
      <c r="U19" s="99" t="s">
        <v>76</v>
      </c>
      <c r="V19" s="99" t="s">
        <v>51</v>
      </c>
      <c r="W19" s="99" t="s">
        <v>51</v>
      </c>
      <c r="X19" s="100">
        <f t="shared" si="0"/>
        <v>12</v>
      </c>
      <c r="Y19" s="100">
        <f t="shared" si="1"/>
        <v>6</v>
      </c>
      <c r="Z19" s="100">
        <f t="shared" si="2"/>
        <v>2</v>
      </c>
      <c r="AA19" s="100">
        <f t="shared" si="3"/>
        <v>24</v>
      </c>
    </row>
    <row r="20" spans="1:27" ht="21.75" customHeight="1">
      <c r="A20" s="7"/>
      <c r="B20" s="94">
        <f>'STD-8'!D15</f>
        <v>14</v>
      </c>
      <c r="C20" s="43" t="str">
        <f>'STD-8'!E15</f>
        <v>piT\li a*pi^tiib(ni *dli&amp;piBiie</v>
      </c>
      <c r="D20" s="99" t="s">
        <v>51</v>
      </c>
      <c r="E20" s="99" t="s">
        <v>51</v>
      </c>
      <c r="F20" s="99" t="s">
        <v>51</v>
      </c>
      <c r="G20" s="99" t="s">
        <v>51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51</v>
      </c>
      <c r="M20" s="99" t="s">
        <v>51</v>
      </c>
      <c r="N20" s="99" t="s">
        <v>51</v>
      </c>
      <c r="O20" s="99" t="s">
        <v>51</v>
      </c>
      <c r="P20" s="99" t="s">
        <v>76</v>
      </c>
      <c r="Q20" s="99" t="s">
        <v>76</v>
      </c>
      <c r="R20" s="99" t="s">
        <v>51</v>
      </c>
      <c r="S20" s="99" t="s">
        <v>51</v>
      </c>
      <c r="T20" s="99" t="s">
        <v>51</v>
      </c>
      <c r="U20" s="99" t="s">
        <v>51</v>
      </c>
      <c r="V20" s="99" t="s">
        <v>51</v>
      </c>
      <c r="W20" s="99" t="s">
        <v>51</v>
      </c>
      <c r="X20" s="100">
        <f t="shared" si="0"/>
        <v>18</v>
      </c>
      <c r="Y20" s="100">
        <f t="shared" si="1"/>
        <v>2</v>
      </c>
      <c r="Z20" s="100">
        <f t="shared" si="2"/>
        <v>0</v>
      </c>
      <c r="AA20" s="100">
        <f t="shared" si="3"/>
        <v>36</v>
      </c>
    </row>
    <row r="21" spans="1:27" ht="21.75" customHeight="1">
      <c r="A21" s="7"/>
      <c r="B21" s="94">
        <f>'STD-8'!D16</f>
        <v>15</v>
      </c>
      <c r="C21" s="43" t="str">
        <f>'STD-8'!E16</f>
        <v>piT\li JZii m_k\SiBiie</v>
      </c>
      <c r="D21" s="99" t="s">
        <v>51</v>
      </c>
      <c r="E21" s="99" t="s">
        <v>51</v>
      </c>
      <c r="F21" s="99" t="s">
        <v>51</v>
      </c>
      <c r="G21" s="99" t="s">
        <v>51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 t="s">
        <v>51</v>
      </c>
      <c r="O21" s="99" t="s">
        <v>51</v>
      </c>
      <c r="P21" s="99" t="s">
        <v>76</v>
      </c>
      <c r="Q21" s="99" t="s">
        <v>76</v>
      </c>
      <c r="R21" s="99" t="s">
        <v>51</v>
      </c>
      <c r="S21" s="99" t="s">
        <v>51</v>
      </c>
      <c r="T21" s="99" t="s">
        <v>51</v>
      </c>
      <c r="U21" s="99" t="s">
        <v>51</v>
      </c>
      <c r="V21" s="99" t="s">
        <v>51</v>
      </c>
      <c r="W21" s="99" t="s">
        <v>51</v>
      </c>
      <c r="X21" s="100">
        <f>COUNTIF(D21:W21,"p")</f>
        <v>18</v>
      </c>
      <c r="Y21" s="100">
        <f>COUNTIF(D21:W21,"]")</f>
        <v>2</v>
      </c>
      <c r="Z21" s="100">
        <f>COUNTIF(D21:W21,"Ï")</f>
        <v>0</v>
      </c>
      <c r="AA21" s="100">
        <f t="shared" si="3"/>
        <v>36</v>
      </c>
    </row>
    <row r="22" spans="1:27" ht="21.75" customHeight="1">
      <c r="A22" s="7"/>
      <c r="B22" s="94">
        <f>'STD-8'!D17</f>
        <v>16</v>
      </c>
      <c r="C22" s="43" t="str">
        <f>'STD-8'!E17</f>
        <v>piT\li si(nilib(ni Bi&amp;KiiBiie</v>
      </c>
      <c r="D22" s="99" t="s">
        <v>51</v>
      </c>
      <c r="E22" s="99" t="s">
        <v>51</v>
      </c>
      <c r="F22" s="99" t="s">
        <v>51</v>
      </c>
      <c r="G22" s="99" t="s">
        <v>51</v>
      </c>
      <c r="H22" s="99" t="s">
        <v>51</v>
      </c>
      <c r="I22" s="99" t="s">
        <v>51</v>
      </c>
      <c r="J22" s="99" t="s">
        <v>51</v>
      </c>
      <c r="K22" s="99" t="s">
        <v>51</v>
      </c>
      <c r="L22" s="99" t="s">
        <v>51</v>
      </c>
      <c r="M22" s="99" t="s">
        <v>51</v>
      </c>
      <c r="N22" s="99" t="s">
        <v>51</v>
      </c>
      <c r="O22" s="99" t="s">
        <v>51</v>
      </c>
      <c r="P22" s="99" t="s">
        <v>76</v>
      </c>
      <c r="Q22" s="99" t="s">
        <v>76</v>
      </c>
      <c r="R22" s="99" t="s">
        <v>51</v>
      </c>
      <c r="S22" s="99" t="s">
        <v>51</v>
      </c>
      <c r="T22" s="99" t="s">
        <v>51</v>
      </c>
      <c r="U22" s="99" t="s">
        <v>51</v>
      </c>
      <c r="V22" s="99" t="s">
        <v>51</v>
      </c>
      <c r="W22" s="99" t="s">
        <v>51</v>
      </c>
      <c r="X22" s="100">
        <f>COUNTIF(D22:W22,"p")</f>
        <v>18</v>
      </c>
      <c r="Y22" s="100">
        <f>COUNTIF(D22:W22,"]")</f>
        <v>2</v>
      </c>
      <c r="Z22" s="100">
        <f>COUNTIF(D22:W22,"Ï")</f>
        <v>0</v>
      </c>
      <c r="AA22" s="100">
        <f t="shared" si="3"/>
        <v>36</v>
      </c>
    </row>
    <row r="23" spans="1:27" ht="21.75" customHeight="1">
      <c r="A23" s="7"/>
      <c r="B23" s="94"/>
      <c r="C23" s="43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  <c r="Y23" s="100"/>
      <c r="Z23" s="100"/>
      <c r="AA23" s="100"/>
    </row>
    <row r="24" spans="1:27" ht="21.75" customHeight="1">
      <c r="A24" s="7"/>
      <c r="B24" s="94"/>
      <c r="C24" s="43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0"/>
      <c r="Y24" s="100"/>
      <c r="Z24" s="100"/>
      <c r="AA24" s="100"/>
    </row>
    <row r="25" spans="1:27" ht="21.7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21.7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21.7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21.7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21.7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21.7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21.7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14.25" customHeight="1"/>
    <row r="33" ht="14.25" customHeight="1"/>
    <row r="34" spans="3:26" ht="18.75">
      <c r="C34" s="5"/>
      <c r="D34" s="5"/>
      <c r="E34" s="5"/>
      <c r="F34" s="110" t="s">
        <v>32</v>
      </c>
      <c r="G34" s="110"/>
      <c r="H34" s="110"/>
      <c r="I34" s="110"/>
      <c r="J34" s="110"/>
      <c r="N34" s="61"/>
      <c r="O34" s="61"/>
      <c r="P34" s="61"/>
      <c r="Q34" s="110" t="s">
        <v>33</v>
      </c>
      <c r="R34" s="110"/>
      <c r="S34" s="110"/>
      <c r="T34" s="110"/>
      <c r="U34" s="110"/>
      <c r="V34" s="61"/>
      <c r="W34" s="61"/>
      <c r="X34" s="61"/>
      <c r="Y34" s="61"/>
      <c r="Z34" s="61"/>
    </row>
    <row r="35" ht="7.5" customHeight="1"/>
    <row r="36" ht="7.5" customHeight="1"/>
    <row r="37" ht="7.5" customHeight="1"/>
  </sheetData>
  <sheetProtection/>
  <mergeCells count="15">
    <mergeCell ref="AA5:AA6"/>
    <mergeCell ref="B2:AA2"/>
    <mergeCell ref="B3:AA3"/>
    <mergeCell ref="S4:X4"/>
    <mergeCell ref="B4:D4"/>
    <mergeCell ref="E4:I4"/>
    <mergeCell ref="J4:O4"/>
    <mergeCell ref="P4:R4"/>
    <mergeCell ref="Y4:AA4"/>
    <mergeCell ref="F34:J34"/>
    <mergeCell ref="Q34:U34"/>
    <mergeCell ref="B5:B6"/>
    <mergeCell ref="C5:C6"/>
    <mergeCell ref="D5:W5"/>
    <mergeCell ref="X5:Z5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80" zoomScaleNormal="80" zoomScalePageLayoutView="0" workbookViewId="0" topLeftCell="D11">
      <selection activeCell="B4" sqref="B4:J4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421875" style="1" customWidth="1"/>
    <col min="4" max="23" width="6.00390625" style="1" customWidth="1"/>
    <col min="24" max="27" width="4.7109375" style="1" customWidth="1"/>
    <col min="28" max="28" width="1.57421875" style="1" customWidth="1"/>
    <col min="29" max="16384" width="4.28125" style="1" customWidth="1"/>
  </cols>
  <sheetData>
    <row r="1" ht="7.5" customHeight="1"/>
    <row r="2" spans="2:27" s="2" customFormat="1" ht="42.75" customHeight="1">
      <c r="B2" s="130" t="s">
        <v>154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2:27" s="2" customFormat="1" ht="31.5" customHeight="1">
      <c r="B3" s="148" t="s">
        <v>240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</row>
    <row r="4" spans="2:27" s="36" customFormat="1" ht="28.5" customHeight="1">
      <c r="B4" s="132" t="s">
        <v>189</v>
      </c>
      <c r="C4" s="132"/>
      <c r="D4" s="132"/>
      <c r="E4" s="133" t="s">
        <v>438</v>
      </c>
      <c r="F4" s="133"/>
      <c r="G4" s="133"/>
      <c r="H4" s="133"/>
      <c r="I4" s="133"/>
      <c r="J4" s="134" t="s">
        <v>188</v>
      </c>
      <c r="K4" s="134"/>
      <c r="L4" s="134"/>
      <c r="M4" s="134"/>
      <c r="N4" s="134"/>
      <c r="O4" s="134"/>
      <c r="P4" s="133" t="s">
        <v>167</v>
      </c>
      <c r="Q4" s="133"/>
      <c r="R4" s="133"/>
      <c r="S4" s="132" t="s">
        <v>153</v>
      </c>
      <c r="T4" s="132"/>
      <c r="U4" s="132"/>
      <c r="V4" s="132"/>
      <c r="W4" s="132"/>
      <c r="X4" s="132"/>
      <c r="Y4" s="133">
        <v>17</v>
      </c>
      <c r="Z4" s="133"/>
      <c r="AA4" s="133"/>
    </row>
    <row r="5" spans="2:27" ht="69" customHeight="1">
      <c r="B5" s="122" t="s">
        <v>0</v>
      </c>
      <c r="C5" s="122" t="s">
        <v>3</v>
      </c>
      <c r="D5" s="123" t="s">
        <v>4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4" t="s">
        <v>6</v>
      </c>
      <c r="Y5" s="124"/>
      <c r="Z5" s="124"/>
      <c r="AA5" s="147" t="s">
        <v>5</v>
      </c>
    </row>
    <row r="6" spans="2:27" ht="367.5" customHeight="1">
      <c r="B6" s="122"/>
      <c r="C6" s="122"/>
      <c r="D6" s="102" t="s">
        <v>392</v>
      </c>
      <c r="E6" s="102" t="s">
        <v>393</v>
      </c>
      <c r="F6" s="102" t="s">
        <v>394</v>
      </c>
      <c r="G6" s="102" t="s">
        <v>442</v>
      </c>
      <c r="H6" s="102" t="s">
        <v>395</v>
      </c>
      <c r="I6" s="102" t="s">
        <v>396</v>
      </c>
      <c r="J6" s="102" t="s">
        <v>397</v>
      </c>
      <c r="K6" s="102" t="s">
        <v>398</v>
      </c>
      <c r="L6" s="102" t="s">
        <v>399</v>
      </c>
      <c r="M6" s="102" t="s">
        <v>400</v>
      </c>
      <c r="N6" s="102" t="s">
        <v>401</v>
      </c>
      <c r="O6" s="102" t="s">
        <v>402</v>
      </c>
      <c r="P6" s="102" t="s">
        <v>403</v>
      </c>
      <c r="Q6" s="102" t="s">
        <v>404</v>
      </c>
      <c r="R6" s="102" t="s">
        <v>443</v>
      </c>
      <c r="S6" s="102" t="s">
        <v>405</v>
      </c>
      <c r="T6" s="102" t="s">
        <v>406</v>
      </c>
      <c r="U6" s="213"/>
      <c r="V6" s="213"/>
      <c r="W6" s="213"/>
      <c r="X6" s="98" t="s">
        <v>51</v>
      </c>
      <c r="Y6" s="98" t="s">
        <v>76</v>
      </c>
      <c r="Z6" s="98" t="s">
        <v>52</v>
      </c>
      <c r="AA6" s="147"/>
    </row>
    <row r="7" spans="1:27" ht="21.75" customHeight="1">
      <c r="A7" s="7"/>
      <c r="B7" s="94">
        <f>'STD-8'!D2</f>
        <v>1</v>
      </c>
      <c r="C7" s="43" t="str">
        <f>'STD-8'!E2</f>
        <v>ci)hiNi wivili*sIh Birtik#miir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 t="s">
        <v>51</v>
      </c>
      <c r="O7" s="99" t="s">
        <v>51</v>
      </c>
      <c r="P7" s="99" t="s">
        <v>51</v>
      </c>
      <c r="Q7" s="99" t="s">
        <v>51</v>
      </c>
      <c r="R7" s="99" t="s">
        <v>51</v>
      </c>
      <c r="S7" s="99" t="s">
        <v>51</v>
      </c>
      <c r="T7" s="99" t="s">
        <v>51</v>
      </c>
      <c r="U7" s="99"/>
      <c r="V7" s="99"/>
      <c r="W7" s="99"/>
      <c r="X7" s="100">
        <f aca="true" t="shared" si="0" ref="X7:X20">COUNTIF(D7:W7,"p")</f>
        <v>17</v>
      </c>
      <c r="Y7" s="100">
        <f aca="true" t="shared" si="1" ref="Y7:Y20">COUNTIF(D7:W7,"]")</f>
        <v>0</v>
      </c>
      <c r="Z7" s="100">
        <f aca="true" t="shared" si="2" ref="Z7:Z20">COUNTIF(D7:W7,"Ï")</f>
        <v>0</v>
      </c>
      <c r="AA7" s="100">
        <f>ROUND(X7*40/17,0)</f>
        <v>40</v>
      </c>
    </row>
    <row r="8" spans="1:27" ht="21.75" customHeight="1">
      <c r="A8" s="7"/>
      <c r="B8" s="94">
        <f>'STD-8'!D3</f>
        <v>2</v>
      </c>
      <c r="C8" s="43" t="str">
        <f>'STD-8'!E3</f>
        <v>Qik(r sii*hli jsivItiJ</v>
      </c>
      <c r="D8" s="99" t="s">
        <v>51</v>
      </c>
      <c r="E8" s="99" t="s">
        <v>51</v>
      </c>
      <c r="F8" s="99" t="s">
        <v>51</v>
      </c>
      <c r="G8" s="99" t="s">
        <v>76</v>
      </c>
      <c r="H8" s="99" t="s">
        <v>51</v>
      </c>
      <c r="I8" s="99" t="s">
        <v>51</v>
      </c>
      <c r="J8" s="99" t="s">
        <v>76</v>
      </c>
      <c r="K8" s="99" t="s">
        <v>51</v>
      </c>
      <c r="L8" s="99" t="s">
        <v>76</v>
      </c>
      <c r="M8" s="99" t="s">
        <v>51</v>
      </c>
      <c r="N8" s="99" t="s">
        <v>76</v>
      </c>
      <c r="O8" s="99" t="s">
        <v>76</v>
      </c>
      <c r="P8" s="99" t="s">
        <v>51</v>
      </c>
      <c r="Q8" s="99" t="s">
        <v>51</v>
      </c>
      <c r="R8" s="99" t="s">
        <v>51</v>
      </c>
      <c r="S8" s="99" t="s">
        <v>51</v>
      </c>
      <c r="T8" s="99" t="s">
        <v>51</v>
      </c>
      <c r="U8" s="99"/>
      <c r="V8" s="99"/>
      <c r="W8" s="99"/>
      <c r="X8" s="100">
        <f t="shared" si="0"/>
        <v>12</v>
      </c>
      <c r="Y8" s="100">
        <f t="shared" si="1"/>
        <v>5</v>
      </c>
      <c r="Z8" s="100">
        <f t="shared" si="2"/>
        <v>0</v>
      </c>
      <c r="AA8" s="100">
        <f aca="true" t="shared" si="3" ref="AA8:AA22">ROUND(X8*40/17,0)</f>
        <v>28</v>
      </c>
    </row>
    <row r="9" spans="1:27" ht="21.75" customHeight="1">
      <c r="A9" s="7"/>
      <c r="B9" s="94">
        <f>'STD-8'!D4</f>
        <v>3</v>
      </c>
      <c r="C9" s="43" t="str">
        <f>'STD-8'!E4</f>
        <v>d\siie sIjyik#miir aIbiiBiie</v>
      </c>
      <c r="D9" s="99" t="s">
        <v>51</v>
      </c>
      <c r="E9" s="99" t="s">
        <v>51</v>
      </c>
      <c r="F9" s="99" t="s">
        <v>51</v>
      </c>
      <c r="G9" s="99" t="s">
        <v>76</v>
      </c>
      <c r="H9" s="99" t="s">
        <v>51</v>
      </c>
      <c r="I9" s="99" t="s">
        <v>51</v>
      </c>
      <c r="J9" s="99" t="s">
        <v>51</v>
      </c>
      <c r="K9" s="99" t="s">
        <v>51</v>
      </c>
      <c r="L9" s="99" t="s">
        <v>51</v>
      </c>
      <c r="M9" s="99" t="s">
        <v>51</v>
      </c>
      <c r="N9" s="99" t="s">
        <v>76</v>
      </c>
      <c r="O9" s="99" t="s">
        <v>51</v>
      </c>
      <c r="P9" s="99" t="s">
        <v>51</v>
      </c>
      <c r="Q9" s="99" t="s">
        <v>51</v>
      </c>
      <c r="R9" s="99" t="s">
        <v>51</v>
      </c>
      <c r="S9" s="99" t="s">
        <v>51</v>
      </c>
      <c r="T9" s="99" t="s">
        <v>51</v>
      </c>
      <c r="U9" s="99"/>
      <c r="V9" s="99"/>
      <c r="W9" s="99"/>
      <c r="X9" s="100">
        <f t="shared" si="0"/>
        <v>15</v>
      </c>
      <c r="Y9" s="100">
        <f t="shared" si="1"/>
        <v>2</v>
      </c>
      <c r="Z9" s="100">
        <f t="shared" si="2"/>
        <v>0</v>
      </c>
      <c r="AA9" s="100">
        <f t="shared" si="3"/>
        <v>35</v>
      </c>
    </row>
    <row r="10" spans="1:27" ht="21.75" customHeight="1">
      <c r="A10" s="7"/>
      <c r="B10" s="94">
        <f>'STD-8'!D5</f>
        <v>4</v>
      </c>
      <c r="C10" s="43" t="str">
        <f>'STD-8'!E5</f>
        <v>riviL mih\Si rm(SiBiie</v>
      </c>
      <c r="D10" s="99" t="s">
        <v>51</v>
      </c>
      <c r="E10" s="99" t="s">
        <v>51</v>
      </c>
      <c r="F10" s="99" t="s">
        <v>51</v>
      </c>
      <c r="G10" s="99" t="s">
        <v>76</v>
      </c>
      <c r="H10" s="99" t="s">
        <v>51</v>
      </c>
      <c r="I10" s="99" t="s">
        <v>76</v>
      </c>
      <c r="J10" s="99" t="s">
        <v>51</v>
      </c>
      <c r="K10" s="99" t="s">
        <v>51</v>
      </c>
      <c r="L10" s="99" t="s">
        <v>51</v>
      </c>
      <c r="M10" s="99" t="s">
        <v>51</v>
      </c>
      <c r="N10" s="99" t="s">
        <v>51</v>
      </c>
      <c r="O10" s="99" t="s">
        <v>51</v>
      </c>
      <c r="P10" s="99" t="s">
        <v>76</v>
      </c>
      <c r="Q10" s="99" t="s">
        <v>51</v>
      </c>
      <c r="R10" s="99" t="s">
        <v>51</v>
      </c>
      <c r="S10" s="99" t="s">
        <v>51</v>
      </c>
      <c r="T10" s="99" t="s">
        <v>51</v>
      </c>
      <c r="U10" s="99"/>
      <c r="V10" s="99"/>
      <c r="W10" s="99"/>
      <c r="X10" s="100">
        <f t="shared" si="0"/>
        <v>14</v>
      </c>
      <c r="Y10" s="100">
        <f t="shared" si="1"/>
        <v>3</v>
      </c>
      <c r="Z10" s="100">
        <f t="shared" si="2"/>
        <v>0</v>
      </c>
      <c r="AA10" s="100">
        <f t="shared" si="3"/>
        <v>33</v>
      </c>
    </row>
    <row r="11" spans="1:27" ht="21.75" customHeight="1">
      <c r="A11" s="7"/>
      <c r="B11" s="94">
        <f>'STD-8'!D6</f>
        <v>5</v>
      </c>
      <c r="C11" s="43" t="str">
        <f>'STD-8'!E6</f>
        <v>piT\li piiWi^k#miir g_NivItiBiie</v>
      </c>
      <c r="D11" s="99" t="s">
        <v>51</v>
      </c>
      <c r="E11" s="99" t="s">
        <v>51</v>
      </c>
      <c r="F11" s="99" t="s">
        <v>51</v>
      </c>
      <c r="G11" s="99" t="s">
        <v>51</v>
      </c>
      <c r="H11" s="99" t="s">
        <v>76</v>
      </c>
      <c r="I11" s="99" t="s">
        <v>51</v>
      </c>
      <c r="J11" s="99" t="s">
        <v>51</v>
      </c>
      <c r="K11" s="99" t="s">
        <v>51</v>
      </c>
      <c r="L11" s="99" t="s">
        <v>51</v>
      </c>
      <c r="M11" s="99" t="s">
        <v>51</v>
      </c>
      <c r="N11" s="99" t="s">
        <v>76</v>
      </c>
      <c r="O11" s="99" t="s">
        <v>76</v>
      </c>
      <c r="P11" s="99" t="s">
        <v>51</v>
      </c>
      <c r="Q11" s="99" t="s">
        <v>51</v>
      </c>
      <c r="R11" s="99" t="s">
        <v>51</v>
      </c>
      <c r="S11" s="99" t="s">
        <v>51</v>
      </c>
      <c r="T11" s="99" t="s">
        <v>51</v>
      </c>
      <c r="U11" s="99"/>
      <c r="V11" s="99"/>
      <c r="W11" s="99"/>
      <c r="X11" s="100">
        <f t="shared" si="0"/>
        <v>14</v>
      </c>
      <c r="Y11" s="100">
        <f t="shared" si="1"/>
        <v>3</v>
      </c>
      <c r="Z11" s="100">
        <f t="shared" si="2"/>
        <v>0</v>
      </c>
      <c r="AA11" s="100">
        <f t="shared" si="3"/>
        <v>33</v>
      </c>
    </row>
    <row r="12" spans="1:27" ht="21.75" customHeight="1">
      <c r="A12" s="7"/>
      <c r="B12" s="94">
        <f>'STD-8'!D7</f>
        <v>6</v>
      </c>
      <c r="C12" s="43" t="str">
        <f>'STD-8'!E7</f>
        <v>si(lIk&amp; dSirWiJ tilisIgiJ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76</v>
      </c>
      <c r="I12" s="99" t="s">
        <v>51</v>
      </c>
      <c r="J12" s="99" t="s">
        <v>51</v>
      </c>
      <c r="K12" s="99" t="s">
        <v>51</v>
      </c>
      <c r="L12" s="99" t="s">
        <v>51</v>
      </c>
      <c r="M12" s="99" t="s">
        <v>51</v>
      </c>
      <c r="N12" s="99" t="s">
        <v>51</v>
      </c>
      <c r="O12" s="99" t="s">
        <v>51</v>
      </c>
      <c r="P12" s="99" t="s">
        <v>51</v>
      </c>
      <c r="Q12" s="99" t="s">
        <v>51</v>
      </c>
      <c r="R12" s="99" t="s">
        <v>51</v>
      </c>
      <c r="S12" s="99" t="s">
        <v>51</v>
      </c>
      <c r="T12" s="99" t="s">
        <v>51</v>
      </c>
      <c r="U12" s="99"/>
      <c r="V12" s="99"/>
      <c r="W12" s="99"/>
      <c r="X12" s="100">
        <f t="shared" si="0"/>
        <v>16</v>
      </c>
      <c r="Y12" s="100">
        <f t="shared" si="1"/>
        <v>1</v>
      </c>
      <c r="Z12" s="100">
        <f t="shared" si="2"/>
        <v>0</v>
      </c>
      <c r="AA12" s="100">
        <f t="shared" si="3"/>
        <v>38</v>
      </c>
    </row>
    <row r="13" spans="1:27" ht="21.75" customHeight="1">
      <c r="A13" s="7"/>
      <c r="B13" s="94">
        <f>'STD-8'!D8</f>
        <v>7</v>
      </c>
      <c r="C13" s="43" t="str">
        <f>'STD-8'!E8</f>
        <v>zilii aj#^ni*soih *vik`mi*soih</v>
      </c>
      <c r="D13" s="99" t="s">
        <v>51</v>
      </c>
      <c r="E13" s="99" t="s">
        <v>76</v>
      </c>
      <c r="F13" s="99" t="s">
        <v>76</v>
      </c>
      <c r="G13" s="99" t="s">
        <v>51</v>
      </c>
      <c r="H13" s="99" t="s">
        <v>51</v>
      </c>
      <c r="I13" s="99" t="s">
        <v>51</v>
      </c>
      <c r="J13" s="99" t="s">
        <v>51</v>
      </c>
      <c r="K13" s="99" t="s">
        <v>51</v>
      </c>
      <c r="L13" s="99" t="s">
        <v>76</v>
      </c>
      <c r="M13" s="99" t="s">
        <v>51</v>
      </c>
      <c r="N13" s="99" t="s">
        <v>52</v>
      </c>
      <c r="O13" s="99" t="s">
        <v>51</v>
      </c>
      <c r="P13" s="99" t="s">
        <v>51</v>
      </c>
      <c r="Q13" s="99" t="s">
        <v>76</v>
      </c>
      <c r="R13" s="99" t="s">
        <v>76</v>
      </c>
      <c r="S13" s="99" t="s">
        <v>76</v>
      </c>
      <c r="T13" s="99" t="s">
        <v>76</v>
      </c>
      <c r="U13" s="99"/>
      <c r="V13" s="99"/>
      <c r="W13" s="99"/>
      <c r="X13" s="100">
        <f t="shared" si="0"/>
        <v>9</v>
      </c>
      <c r="Y13" s="100">
        <f t="shared" si="1"/>
        <v>7</v>
      </c>
      <c r="Z13" s="100">
        <f t="shared" si="2"/>
        <v>1</v>
      </c>
      <c r="AA13" s="100">
        <f t="shared" si="3"/>
        <v>21</v>
      </c>
    </row>
    <row r="14" spans="1:27" ht="21.75" customHeight="1">
      <c r="A14" s="7"/>
      <c r="B14" s="94">
        <f>'STD-8'!D9</f>
        <v>8</v>
      </c>
      <c r="C14" s="43" t="str">
        <f>'STD-8'!E9</f>
        <v>Qik(r *Silpiib(ni s(owiiJ</v>
      </c>
      <c r="D14" s="99" t="s">
        <v>76</v>
      </c>
      <c r="E14" s="99" t="s">
        <v>51</v>
      </c>
      <c r="F14" s="99" t="s">
        <v>51</v>
      </c>
      <c r="G14" s="99" t="s">
        <v>51</v>
      </c>
      <c r="H14" s="99" t="s">
        <v>51</v>
      </c>
      <c r="I14" s="99" t="s">
        <v>51</v>
      </c>
      <c r="J14" s="99" t="s">
        <v>76</v>
      </c>
      <c r="K14" s="99" t="s">
        <v>51</v>
      </c>
      <c r="L14" s="99" t="s">
        <v>76</v>
      </c>
      <c r="M14" s="99" t="s">
        <v>51</v>
      </c>
      <c r="N14" s="99" t="s">
        <v>51</v>
      </c>
      <c r="O14" s="99" t="s">
        <v>51</v>
      </c>
      <c r="P14" s="99" t="s">
        <v>51</v>
      </c>
      <c r="Q14" s="99" t="s">
        <v>51</v>
      </c>
      <c r="R14" s="99" t="s">
        <v>51</v>
      </c>
      <c r="S14" s="99" t="s">
        <v>51</v>
      </c>
      <c r="T14" s="99" t="s">
        <v>51</v>
      </c>
      <c r="U14" s="99"/>
      <c r="V14" s="99"/>
      <c r="W14" s="99"/>
      <c r="X14" s="100">
        <f t="shared" si="0"/>
        <v>14</v>
      </c>
      <c r="Y14" s="100">
        <f t="shared" si="1"/>
        <v>3</v>
      </c>
      <c r="Z14" s="100">
        <f t="shared" si="2"/>
        <v>0</v>
      </c>
      <c r="AA14" s="100">
        <f t="shared" si="3"/>
        <v>33</v>
      </c>
    </row>
    <row r="15" spans="1:27" ht="21.75" customHeight="1">
      <c r="A15" s="7"/>
      <c r="B15" s="94">
        <f>'STD-8'!D10</f>
        <v>9</v>
      </c>
      <c r="C15" s="43" t="str">
        <f>'STD-8'!E10</f>
        <v>Qik(r jigiV*tib(ni BiliiJ</v>
      </c>
      <c r="D15" s="99" t="s">
        <v>76</v>
      </c>
      <c r="E15" s="99" t="s">
        <v>76</v>
      </c>
      <c r="F15" s="99" t="s">
        <v>76</v>
      </c>
      <c r="G15" s="99" t="s">
        <v>51</v>
      </c>
      <c r="H15" s="99" t="s">
        <v>51</v>
      </c>
      <c r="I15" s="99" t="s">
        <v>51</v>
      </c>
      <c r="J15" s="99" t="s">
        <v>76</v>
      </c>
      <c r="K15" s="99" t="s">
        <v>51</v>
      </c>
      <c r="L15" s="99" t="s">
        <v>51</v>
      </c>
      <c r="M15" s="99" t="s">
        <v>51</v>
      </c>
      <c r="N15" s="99" t="s">
        <v>51</v>
      </c>
      <c r="O15" s="99" t="s">
        <v>51</v>
      </c>
      <c r="P15" s="99" t="s">
        <v>52</v>
      </c>
      <c r="Q15" s="99" t="s">
        <v>51</v>
      </c>
      <c r="R15" s="99" t="s">
        <v>51</v>
      </c>
      <c r="S15" s="99" t="s">
        <v>51</v>
      </c>
      <c r="T15" s="99" t="s">
        <v>51</v>
      </c>
      <c r="U15" s="99"/>
      <c r="V15" s="99"/>
      <c r="W15" s="99"/>
      <c r="X15" s="100">
        <f t="shared" si="0"/>
        <v>12</v>
      </c>
      <c r="Y15" s="100">
        <f t="shared" si="1"/>
        <v>4</v>
      </c>
      <c r="Z15" s="100">
        <f t="shared" si="2"/>
        <v>1</v>
      </c>
      <c r="AA15" s="100">
        <f t="shared" si="3"/>
        <v>28</v>
      </c>
    </row>
    <row r="16" spans="1:27" ht="21.75" customHeight="1">
      <c r="A16" s="7"/>
      <c r="B16" s="94">
        <f>'STD-8'!D11</f>
        <v>10</v>
      </c>
      <c r="C16" s="43" t="str">
        <f>'STD-8'!E11</f>
        <v>Qik(r r&amp;ok#b(ni m_k\Sik#miir</v>
      </c>
      <c r="D16" s="99" t="s">
        <v>51</v>
      </c>
      <c r="E16" s="99" t="s">
        <v>51</v>
      </c>
      <c r="F16" s="99" t="s">
        <v>76</v>
      </c>
      <c r="G16" s="99" t="s">
        <v>51</v>
      </c>
      <c r="H16" s="99" t="s">
        <v>76</v>
      </c>
      <c r="I16" s="99" t="s">
        <v>51</v>
      </c>
      <c r="J16" s="99" t="s">
        <v>76</v>
      </c>
      <c r="K16" s="99" t="s">
        <v>51</v>
      </c>
      <c r="L16" s="99" t="s">
        <v>51</v>
      </c>
      <c r="M16" s="99" t="s">
        <v>51</v>
      </c>
      <c r="N16" s="99" t="s">
        <v>51</v>
      </c>
      <c r="O16" s="99" t="s">
        <v>76</v>
      </c>
      <c r="P16" s="99" t="s">
        <v>51</v>
      </c>
      <c r="Q16" s="99" t="s">
        <v>51</v>
      </c>
      <c r="R16" s="99" t="s">
        <v>51</v>
      </c>
      <c r="S16" s="99" t="s">
        <v>51</v>
      </c>
      <c r="T16" s="99" t="s">
        <v>51</v>
      </c>
      <c r="U16" s="99"/>
      <c r="V16" s="99"/>
      <c r="W16" s="99"/>
      <c r="X16" s="100">
        <f t="shared" si="0"/>
        <v>13</v>
      </c>
      <c r="Y16" s="100">
        <f t="shared" si="1"/>
        <v>4</v>
      </c>
      <c r="Z16" s="100">
        <f t="shared" si="2"/>
        <v>0</v>
      </c>
      <c r="AA16" s="100">
        <f t="shared" si="3"/>
        <v>31</v>
      </c>
    </row>
    <row r="17" spans="1:27" ht="21.75" customHeight="1">
      <c r="A17" s="7"/>
      <c r="B17" s="94">
        <f>'STD-8'!D12</f>
        <v>11</v>
      </c>
      <c r="C17" s="43" t="str">
        <f>'STD-8'!E12</f>
        <v>p{jipi*ti p|nimi *vini(dBiie </v>
      </c>
      <c r="D17" s="99" t="s">
        <v>51</v>
      </c>
      <c r="E17" s="99" t="s">
        <v>51</v>
      </c>
      <c r="F17" s="99" t="s">
        <v>76</v>
      </c>
      <c r="G17" s="99" t="s">
        <v>52</v>
      </c>
      <c r="H17" s="99" t="s">
        <v>51</v>
      </c>
      <c r="I17" s="99" t="s">
        <v>76</v>
      </c>
      <c r="J17" s="99" t="s">
        <v>76</v>
      </c>
      <c r="K17" s="99" t="s">
        <v>76</v>
      </c>
      <c r="L17" s="99" t="s">
        <v>51</v>
      </c>
      <c r="M17" s="99" t="s">
        <v>51</v>
      </c>
      <c r="N17" s="99" t="s">
        <v>52</v>
      </c>
      <c r="O17" s="99" t="s">
        <v>51</v>
      </c>
      <c r="P17" s="99" t="s">
        <v>51</v>
      </c>
      <c r="Q17" s="99" t="s">
        <v>51</v>
      </c>
      <c r="R17" s="99" t="s">
        <v>51</v>
      </c>
      <c r="S17" s="99" t="s">
        <v>51</v>
      </c>
      <c r="T17" s="99" t="s">
        <v>51</v>
      </c>
      <c r="U17" s="99"/>
      <c r="V17" s="99"/>
      <c r="W17" s="99"/>
      <c r="X17" s="100">
        <f t="shared" si="0"/>
        <v>11</v>
      </c>
      <c r="Y17" s="100">
        <f t="shared" si="1"/>
        <v>4</v>
      </c>
      <c r="Z17" s="100">
        <f t="shared" si="2"/>
        <v>2</v>
      </c>
      <c r="AA17" s="100">
        <f t="shared" si="3"/>
        <v>26</v>
      </c>
    </row>
    <row r="18" spans="1:27" ht="21.75" customHeight="1">
      <c r="A18" s="7"/>
      <c r="B18" s="94">
        <f>'STD-8'!D13</f>
        <v>12</v>
      </c>
      <c r="C18" s="43" t="str">
        <f>'STD-8'!E13</f>
        <v>riviL p|nimib(ni rm(SiBiie</v>
      </c>
      <c r="D18" s="99" t="s">
        <v>51</v>
      </c>
      <c r="E18" s="99" t="s">
        <v>76</v>
      </c>
      <c r="F18" s="99" t="s">
        <v>51</v>
      </c>
      <c r="G18" s="99" t="s">
        <v>76</v>
      </c>
      <c r="H18" s="99" t="s">
        <v>51</v>
      </c>
      <c r="I18" s="99" t="s">
        <v>51</v>
      </c>
      <c r="J18" s="99" t="s">
        <v>51</v>
      </c>
      <c r="K18" s="99" t="s">
        <v>51</v>
      </c>
      <c r="L18" s="99" t="s">
        <v>52</v>
      </c>
      <c r="M18" s="99" t="s">
        <v>51</v>
      </c>
      <c r="N18" s="99" t="s">
        <v>51</v>
      </c>
      <c r="O18" s="99" t="s">
        <v>52</v>
      </c>
      <c r="P18" s="99" t="s">
        <v>51</v>
      </c>
      <c r="Q18" s="99" t="s">
        <v>51</v>
      </c>
      <c r="R18" s="99" t="s">
        <v>51</v>
      </c>
      <c r="S18" s="99" t="s">
        <v>51</v>
      </c>
      <c r="T18" s="99" t="s">
        <v>51</v>
      </c>
      <c r="U18" s="99"/>
      <c r="V18" s="99"/>
      <c r="W18" s="99"/>
      <c r="X18" s="100">
        <f t="shared" si="0"/>
        <v>13</v>
      </c>
      <c r="Y18" s="100">
        <f t="shared" si="1"/>
        <v>2</v>
      </c>
      <c r="Z18" s="100">
        <f t="shared" si="2"/>
        <v>2</v>
      </c>
      <c r="AA18" s="100">
        <f t="shared" si="3"/>
        <v>31</v>
      </c>
    </row>
    <row r="19" spans="1:27" ht="21.75" customHeight="1">
      <c r="A19" s="7"/>
      <c r="B19" s="94">
        <f>'STD-8'!D14</f>
        <v>13</v>
      </c>
      <c r="C19" s="43" t="str">
        <f>'STD-8'!E14</f>
        <v>piT\li *vi*wib(ni kmil(Sik#miir</v>
      </c>
      <c r="D19" s="99" t="s">
        <v>52</v>
      </c>
      <c r="E19" s="99" t="s">
        <v>51</v>
      </c>
      <c r="F19" s="99" t="s">
        <v>76</v>
      </c>
      <c r="G19" s="99" t="s">
        <v>76</v>
      </c>
      <c r="H19" s="99" t="s">
        <v>76</v>
      </c>
      <c r="I19" s="99" t="s">
        <v>51</v>
      </c>
      <c r="J19" s="99" t="s">
        <v>51</v>
      </c>
      <c r="K19" s="99" t="s">
        <v>76</v>
      </c>
      <c r="L19" s="99" t="s">
        <v>51</v>
      </c>
      <c r="M19" s="99" t="s">
        <v>51</v>
      </c>
      <c r="N19" s="99" t="s">
        <v>51</v>
      </c>
      <c r="O19" s="99" t="s">
        <v>51</v>
      </c>
      <c r="P19" s="99" t="s">
        <v>76</v>
      </c>
      <c r="Q19" s="99" t="s">
        <v>52</v>
      </c>
      <c r="R19" s="99" t="s">
        <v>52</v>
      </c>
      <c r="S19" s="99" t="s">
        <v>52</v>
      </c>
      <c r="T19" s="99" t="s">
        <v>52</v>
      </c>
      <c r="U19" s="99"/>
      <c r="V19" s="99"/>
      <c r="W19" s="99"/>
      <c r="X19" s="100">
        <f t="shared" si="0"/>
        <v>7</v>
      </c>
      <c r="Y19" s="100">
        <f t="shared" si="1"/>
        <v>5</v>
      </c>
      <c r="Z19" s="100">
        <f t="shared" si="2"/>
        <v>5</v>
      </c>
      <c r="AA19" s="100">
        <f t="shared" si="3"/>
        <v>16</v>
      </c>
    </row>
    <row r="20" spans="1:27" ht="21.75" customHeight="1">
      <c r="A20" s="7"/>
      <c r="B20" s="94">
        <f>'STD-8'!D15</f>
        <v>14</v>
      </c>
      <c r="C20" s="43" t="str">
        <f>'STD-8'!E15</f>
        <v>piT\li a*pi^tiib(ni *dli&amp;piBiie</v>
      </c>
      <c r="D20" s="99" t="s">
        <v>51</v>
      </c>
      <c r="E20" s="99" t="s">
        <v>51</v>
      </c>
      <c r="F20" s="99" t="s">
        <v>51</v>
      </c>
      <c r="G20" s="99" t="s">
        <v>76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51</v>
      </c>
      <c r="M20" s="99" t="s">
        <v>51</v>
      </c>
      <c r="N20" s="99" t="s">
        <v>51</v>
      </c>
      <c r="O20" s="99" t="s">
        <v>51</v>
      </c>
      <c r="P20" s="99" t="s">
        <v>51</v>
      </c>
      <c r="Q20" s="99" t="s">
        <v>51</v>
      </c>
      <c r="R20" s="99" t="s">
        <v>51</v>
      </c>
      <c r="S20" s="99" t="s">
        <v>51</v>
      </c>
      <c r="T20" s="99" t="s">
        <v>51</v>
      </c>
      <c r="U20" s="99"/>
      <c r="V20" s="99"/>
      <c r="W20" s="99"/>
      <c r="X20" s="100">
        <f t="shared" si="0"/>
        <v>16</v>
      </c>
      <c r="Y20" s="100">
        <f t="shared" si="1"/>
        <v>1</v>
      </c>
      <c r="Z20" s="100">
        <f t="shared" si="2"/>
        <v>0</v>
      </c>
      <c r="AA20" s="100">
        <f t="shared" si="3"/>
        <v>38</v>
      </c>
    </row>
    <row r="21" spans="1:27" ht="21.75" customHeight="1">
      <c r="A21" s="7"/>
      <c r="B21" s="94">
        <f>'STD-8'!D16</f>
        <v>15</v>
      </c>
      <c r="C21" s="43" t="str">
        <f>'STD-8'!E16</f>
        <v>piT\li JZii m_k\SiBiie</v>
      </c>
      <c r="D21" s="99" t="s">
        <v>51</v>
      </c>
      <c r="E21" s="99" t="s">
        <v>51</v>
      </c>
      <c r="F21" s="99" t="s">
        <v>51</v>
      </c>
      <c r="G21" s="99" t="s">
        <v>76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 t="s">
        <v>51</v>
      </c>
      <c r="O21" s="99" t="s">
        <v>51</v>
      </c>
      <c r="P21" s="99" t="s">
        <v>51</v>
      </c>
      <c r="Q21" s="99" t="s">
        <v>51</v>
      </c>
      <c r="R21" s="99" t="s">
        <v>51</v>
      </c>
      <c r="S21" s="99" t="s">
        <v>51</v>
      </c>
      <c r="T21" s="99" t="s">
        <v>51</v>
      </c>
      <c r="U21" s="99"/>
      <c r="V21" s="99"/>
      <c r="W21" s="99"/>
      <c r="X21" s="100">
        <f>COUNTIF(D21:W21,"p")</f>
        <v>16</v>
      </c>
      <c r="Y21" s="100">
        <f>COUNTIF(D21:W21,"]")</f>
        <v>1</v>
      </c>
      <c r="Z21" s="100">
        <f>COUNTIF(D21:W21,"Ï")</f>
        <v>0</v>
      </c>
      <c r="AA21" s="100">
        <f t="shared" si="3"/>
        <v>38</v>
      </c>
    </row>
    <row r="22" spans="1:27" ht="21.75" customHeight="1">
      <c r="A22" s="7"/>
      <c r="B22" s="94">
        <f>'STD-8'!D17</f>
        <v>16</v>
      </c>
      <c r="C22" s="43" t="str">
        <f>'STD-8'!E17</f>
        <v>piT\li si(nilib(ni Bi&amp;KiiBiie</v>
      </c>
      <c r="D22" s="99" t="s">
        <v>51</v>
      </c>
      <c r="E22" s="99" t="s">
        <v>51</v>
      </c>
      <c r="F22" s="99" t="s">
        <v>51</v>
      </c>
      <c r="G22" s="99" t="s">
        <v>76</v>
      </c>
      <c r="H22" s="99" t="s">
        <v>51</v>
      </c>
      <c r="I22" s="99" t="s">
        <v>51</v>
      </c>
      <c r="J22" s="99" t="s">
        <v>51</v>
      </c>
      <c r="K22" s="99" t="s">
        <v>51</v>
      </c>
      <c r="L22" s="99" t="s">
        <v>51</v>
      </c>
      <c r="M22" s="99" t="s">
        <v>51</v>
      </c>
      <c r="N22" s="99" t="s">
        <v>51</v>
      </c>
      <c r="O22" s="99" t="s">
        <v>51</v>
      </c>
      <c r="P22" s="99" t="s">
        <v>51</v>
      </c>
      <c r="Q22" s="99" t="s">
        <v>51</v>
      </c>
      <c r="R22" s="99" t="s">
        <v>51</v>
      </c>
      <c r="S22" s="99" t="s">
        <v>51</v>
      </c>
      <c r="T22" s="99" t="s">
        <v>51</v>
      </c>
      <c r="U22" s="99"/>
      <c r="V22" s="99"/>
      <c r="W22" s="99"/>
      <c r="X22" s="100">
        <f>COUNTIF(D22:W22,"p")</f>
        <v>16</v>
      </c>
      <c r="Y22" s="100">
        <f>COUNTIF(D22:W22,"]")</f>
        <v>1</v>
      </c>
      <c r="Z22" s="100">
        <f>COUNTIF(D22:W22,"Ï")</f>
        <v>0</v>
      </c>
      <c r="AA22" s="100">
        <f t="shared" si="3"/>
        <v>38</v>
      </c>
    </row>
    <row r="23" spans="1:27" ht="21.75" customHeight="1">
      <c r="A23" s="7"/>
      <c r="B23" s="94"/>
      <c r="C23" s="43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  <c r="Y23" s="100"/>
      <c r="Z23" s="100"/>
      <c r="AA23" s="100"/>
    </row>
    <row r="24" spans="1:27" ht="21.75" customHeight="1">
      <c r="A24" s="7"/>
      <c r="B24" s="94"/>
      <c r="C24" s="43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0"/>
      <c r="Y24" s="100"/>
      <c r="Z24" s="100"/>
      <c r="AA24" s="100"/>
    </row>
    <row r="25" spans="1:27" ht="21.7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21.7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21.7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21.7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21.7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21.7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21.7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14.25" customHeight="1"/>
    <row r="33" ht="14.25" customHeight="1"/>
    <row r="34" spans="3:26" ht="18.75">
      <c r="C34" s="5"/>
      <c r="D34" s="5"/>
      <c r="E34" s="5"/>
      <c r="F34" s="110" t="s">
        <v>32</v>
      </c>
      <c r="G34" s="110"/>
      <c r="H34" s="110"/>
      <c r="I34" s="110"/>
      <c r="J34" s="110"/>
      <c r="N34" s="61"/>
      <c r="O34" s="61"/>
      <c r="P34" s="61"/>
      <c r="Q34" s="110" t="s">
        <v>33</v>
      </c>
      <c r="R34" s="110"/>
      <c r="S34" s="110"/>
      <c r="T34" s="110"/>
      <c r="U34" s="110"/>
      <c r="V34" s="61"/>
      <c r="W34" s="61"/>
      <c r="X34" s="61"/>
      <c r="Y34" s="61"/>
      <c r="Z34" s="61"/>
    </row>
    <row r="35" ht="7.5" customHeight="1"/>
    <row r="36" ht="7.5" customHeight="1"/>
    <row r="37" ht="7.5" customHeight="1"/>
  </sheetData>
  <sheetProtection/>
  <mergeCells count="15">
    <mergeCell ref="C5:C6"/>
    <mergeCell ref="D5:W5"/>
    <mergeCell ref="X5:Z5"/>
    <mergeCell ref="J4:O4"/>
    <mergeCell ref="F34:J34"/>
    <mergeCell ref="Q34:U34"/>
    <mergeCell ref="AA5:AA6"/>
    <mergeCell ref="Y4:AA4"/>
    <mergeCell ref="B2:AA2"/>
    <mergeCell ref="B3:AA3"/>
    <mergeCell ref="S4:X4"/>
    <mergeCell ref="B4:D4"/>
    <mergeCell ref="E4:I4"/>
    <mergeCell ref="P4:R4"/>
    <mergeCell ref="B5:B6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80" zoomScaleNormal="80" zoomScalePageLayoutView="0" workbookViewId="0" topLeftCell="F1">
      <selection activeCell="B4" sqref="B4:J4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421875" style="1" customWidth="1"/>
    <col min="4" max="23" width="6.00390625" style="1" customWidth="1"/>
    <col min="24" max="27" width="4.7109375" style="1" customWidth="1"/>
    <col min="28" max="28" width="1.57421875" style="1" customWidth="1"/>
    <col min="29" max="30" width="4.28125" style="1" customWidth="1"/>
    <col min="31" max="31" width="7.57421875" style="1" bestFit="1" customWidth="1"/>
    <col min="32" max="16384" width="4.28125" style="1" customWidth="1"/>
  </cols>
  <sheetData>
    <row r="1" ht="7.5" customHeight="1"/>
    <row r="2" spans="2:27" s="2" customFormat="1" ht="42.75" customHeight="1">
      <c r="B2" s="130" t="s">
        <v>154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2:27" s="2" customFormat="1" ht="31.5" customHeight="1">
      <c r="B3" s="148" t="s">
        <v>240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</row>
    <row r="4" spans="2:27" s="36" customFormat="1" ht="28.5" customHeight="1">
      <c r="B4" s="132" t="s">
        <v>189</v>
      </c>
      <c r="C4" s="132"/>
      <c r="D4" s="132"/>
      <c r="E4" s="133" t="s">
        <v>438</v>
      </c>
      <c r="F4" s="133"/>
      <c r="G4" s="133"/>
      <c r="H4" s="133"/>
      <c r="I4" s="133"/>
      <c r="J4" s="134" t="s">
        <v>197</v>
      </c>
      <c r="K4" s="134"/>
      <c r="L4" s="134"/>
      <c r="M4" s="134"/>
      <c r="N4" s="134"/>
      <c r="O4" s="134"/>
      <c r="P4" s="133" t="s">
        <v>167</v>
      </c>
      <c r="Q4" s="133"/>
      <c r="R4" s="133"/>
      <c r="S4" s="132" t="s">
        <v>153</v>
      </c>
      <c r="T4" s="132"/>
      <c r="U4" s="132"/>
      <c r="V4" s="132"/>
      <c r="W4" s="132"/>
      <c r="X4" s="132"/>
      <c r="Y4" s="133">
        <v>18</v>
      </c>
      <c r="Z4" s="133"/>
      <c r="AA4" s="133"/>
    </row>
    <row r="5" spans="2:27" ht="69" customHeight="1">
      <c r="B5" s="122" t="s">
        <v>0</v>
      </c>
      <c r="C5" s="122" t="s">
        <v>3</v>
      </c>
      <c r="D5" s="123" t="s">
        <v>4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4" t="s">
        <v>6</v>
      </c>
      <c r="Y5" s="124"/>
      <c r="Z5" s="124"/>
      <c r="AA5" s="147" t="s">
        <v>5</v>
      </c>
    </row>
    <row r="6" spans="2:27" ht="367.5" customHeight="1">
      <c r="B6" s="122"/>
      <c r="C6" s="122"/>
      <c r="D6" s="214" t="s">
        <v>333</v>
      </c>
      <c r="E6" s="214" t="s">
        <v>334</v>
      </c>
      <c r="F6" s="214" t="s">
        <v>335</v>
      </c>
      <c r="G6" s="214" t="s">
        <v>336</v>
      </c>
      <c r="H6" s="214" t="s">
        <v>337</v>
      </c>
      <c r="I6" s="214" t="s">
        <v>338</v>
      </c>
      <c r="J6" s="214" t="s">
        <v>339</v>
      </c>
      <c r="K6" s="214" t="s">
        <v>340</v>
      </c>
      <c r="L6" s="214" t="s">
        <v>341</v>
      </c>
      <c r="M6" s="214" t="s">
        <v>342</v>
      </c>
      <c r="N6" s="214" t="s">
        <v>343</v>
      </c>
      <c r="O6" s="214" t="s">
        <v>344</v>
      </c>
      <c r="P6" s="214" t="s">
        <v>345</v>
      </c>
      <c r="Q6" s="214" t="s">
        <v>346</v>
      </c>
      <c r="R6" s="214" t="s">
        <v>347</v>
      </c>
      <c r="S6" s="214" t="s">
        <v>348</v>
      </c>
      <c r="T6" s="214" t="s">
        <v>349</v>
      </c>
      <c r="U6" s="214" t="s">
        <v>350</v>
      </c>
      <c r="V6" s="213"/>
      <c r="W6" s="213"/>
      <c r="X6" s="98" t="s">
        <v>51</v>
      </c>
      <c r="Y6" s="98" t="s">
        <v>76</v>
      </c>
      <c r="Z6" s="98" t="s">
        <v>52</v>
      </c>
      <c r="AA6" s="147"/>
    </row>
    <row r="7" spans="1:27" ht="21.75" customHeight="1">
      <c r="A7" s="7"/>
      <c r="B7" s="94">
        <f>'STD-8'!D2</f>
        <v>1</v>
      </c>
      <c r="C7" s="43" t="str">
        <f>'STD-8'!E2</f>
        <v>ci)hiNi wivili*sIh Birtik#miir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 t="s">
        <v>51</v>
      </c>
      <c r="O7" s="99" t="s">
        <v>51</v>
      </c>
      <c r="P7" s="99" t="s">
        <v>51</v>
      </c>
      <c r="Q7" s="99" t="s">
        <v>51</v>
      </c>
      <c r="R7" s="99" t="s">
        <v>51</v>
      </c>
      <c r="S7" s="99" t="s">
        <v>51</v>
      </c>
      <c r="T7" s="99" t="s">
        <v>51</v>
      </c>
      <c r="U7" s="99" t="s">
        <v>51</v>
      </c>
      <c r="V7" s="99"/>
      <c r="W7" s="99"/>
      <c r="X7" s="100">
        <f aca="true" t="shared" si="0" ref="X7:X20">COUNTIF(D7:W7,"p")</f>
        <v>18</v>
      </c>
      <c r="Y7" s="100">
        <f aca="true" t="shared" si="1" ref="Y7:Y20">COUNTIF(D7:W7,"]")</f>
        <v>0</v>
      </c>
      <c r="Z7" s="100">
        <f aca="true" t="shared" si="2" ref="Z7:Z20">COUNTIF(D7:W7,"Ï")</f>
        <v>0</v>
      </c>
      <c r="AA7" s="100">
        <f>ROUND(X7*40/18,0)</f>
        <v>40</v>
      </c>
    </row>
    <row r="8" spans="1:27" ht="21.75" customHeight="1">
      <c r="A8" s="7"/>
      <c r="B8" s="94">
        <f>'STD-8'!D3</f>
        <v>2</v>
      </c>
      <c r="C8" s="43" t="str">
        <f>'STD-8'!E3</f>
        <v>Qik(r sii*hli jsivItiJ</v>
      </c>
      <c r="D8" s="99" t="s">
        <v>76</v>
      </c>
      <c r="E8" s="99" t="s">
        <v>76</v>
      </c>
      <c r="F8" s="99" t="s">
        <v>51</v>
      </c>
      <c r="G8" s="99" t="s">
        <v>51</v>
      </c>
      <c r="H8" s="99" t="s">
        <v>76</v>
      </c>
      <c r="I8" s="99" t="s">
        <v>51</v>
      </c>
      <c r="J8" s="99" t="s">
        <v>51</v>
      </c>
      <c r="K8" s="99" t="s">
        <v>76</v>
      </c>
      <c r="L8" s="99" t="s">
        <v>51</v>
      </c>
      <c r="M8" s="99" t="s">
        <v>76</v>
      </c>
      <c r="N8" s="99" t="s">
        <v>51</v>
      </c>
      <c r="O8" s="99" t="s">
        <v>51</v>
      </c>
      <c r="P8" s="99" t="s">
        <v>51</v>
      </c>
      <c r="Q8" s="99" t="s">
        <v>76</v>
      </c>
      <c r="R8" s="99" t="s">
        <v>51</v>
      </c>
      <c r="S8" s="99" t="s">
        <v>76</v>
      </c>
      <c r="T8" s="99" t="s">
        <v>76</v>
      </c>
      <c r="U8" s="99" t="s">
        <v>76</v>
      </c>
      <c r="V8" s="99"/>
      <c r="W8" s="99"/>
      <c r="X8" s="100">
        <f t="shared" si="0"/>
        <v>9</v>
      </c>
      <c r="Y8" s="100">
        <f t="shared" si="1"/>
        <v>9</v>
      </c>
      <c r="Z8" s="100">
        <f t="shared" si="2"/>
        <v>0</v>
      </c>
      <c r="AA8" s="100">
        <f aca="true" t="shared" si="3" ref="AA8:AA22">ROUND(X8*40/18,0)</f>
        <v>20</v>
      </c>
    </row>
    <row r="9" spans="1:27" ht="21.75" customHeight="1">
      <c r="A9" s="7"/>
      <c r="B9" s="94">
        <f>'STD-8'!D4</f>
        <v>3</v>
      </c>
      <c r="C9" s="43" t="str">
        <f>'STD-8'!E4</f>
        <v>d\siie sIjyik#miir aIbiiBiie</v>
      </c>
      <c r="D9" s="99" t="s">
        <v>76</v>
      </c>
      <c r="E9" s="99" t="s">
        <v>51</v>
      </c>
      <c r="F9" s="99" t="s">
        <v>51</v>
      </c>
      <c r="G9" s="99" t="s">
        <v>51</v>
      </c>
      <c r="H9" s="99" t="s">
        <v>76</v>
      </c>
      <c r="I9" s="99" t="s">
        <v>76</v>
      </c>
      <c r="J9" s="99" t="s">
        <v>51</v>
      </c>
      <c r="K9" s="99" t="s">
        <v>51</v>
      </c>
      <c r="L9" s="99" t="s">
        <v>51</v>
      </c>
      <c r="M9" s="99" t="s">
        <v>51</v>
      </c>
      <c r="N9" s="99" t="s">
        <v>51</v>
      </c>
      <c r="O9" s="99" t="s">
        <v>76</v>
      </c>
      <c r="P9" s="99" t="s">
        <v>51</v>
      </c>
      <c r="Q9" s="99" t="s">
        <v>51</v>
      </c>
      <c r="R9" s="99" t="s">
        <v>51</v>
      </c>
      <c r="S9" s="99" t="s">
        <v>51</v>
      </c>
      <c r="T9" s="99" t="s">
        <v>51</v>
      </c>
      <c r="U9" s="99" t="s">
        <v>51</v>
      </c>
      <c r="V9" s="99"/>
      <c r="W9" s="99"/>
      <c r="X9" s="100">
        <f t="shared" si="0"/>
        <v>14</v>
      </c>
      <c r="Y9" s="100">
        <f t="shared" si="1"/>
        <v>4</v>
      </c>
      <c r="Z9" s="100">
        <f t="shared" si="2"/>
        <v>0</v>
      </c>
      <c r="AA9" s="100">
        <f t="shared" si="3"/>
        <v>31</v>
      </c>
    </row>
    <row r="10" spans="1:27" ht="21.75" customHeight="1">
      <c r="A10" s="7"/>
      <c r="B10" s="94">
        <f>'STD-8'!D5</f>
        <v>4</v>
      </c>
      <c r="C10" s="43" t="str">
        <f>'STD-8'!E5</f>
        <v>riviL mih\Si rm(SiBiie</v>
      </c>
      <c r="D10" s="99" t="s">
        <v>51</v>
      </c>
      <c r="E10" s="99" t="s">
        <v>51</v>
      </c>
      <c r="F10" s="99" t="s">
        <v>76</v>
      </c>
      <c r="G10" s="99" t="s">
        <v>51</v>
      </c>
      <c r="H10" s="99" t="s">
        <v>51</v>
      </c>
      <c r="I10" s="99" t="s">
        <v>51</v>
      </c>
      <c r="J10" s="99" t="s">
        <v>51</v>
      </c>
      <c r="K10" s="99" t="s">
        <v>51</v>
      </c>
      <c r="L10" s="99" t="s">
        <v>51</v>
      </c>
      <c r="M10" s="99" t="s">
        <v>51</v>
      </c>
      <c r="N10" s="99" t="s">
        <v>51</v>
      </c>
      <c r="O10" s="99" t="s">
        <v>51</v>
      </c>
      <c r="P10" s="99" t="s">
        <v>51</v>
      </c>
      <c r="Q10" s="99" t="s">
        <v>51</v>
      </c>
      <c r="R10" s="99" t="s">
        <v>51</v>
      </c>
      <c r="S10" s="99" t="s">
        <v>51</v>
      </c>
      <c r="T10" s="99" t="s">
        <v>51</v>
      </c>
      <c r="U10" s="99" t="s">
        <v>51</v>
      </c>
      <c r="V10" s="99"/>
      <c r="W10" s="99"/>
      <c r="X10" s="100">
        <f t="shared" si="0"/>
        <v>17</v>
      </c>
      <c r="Y10" s="100">
        <f t="shared" si="1"/>
        <v>1</v>
      </c>
      <c r="Z10" s="100">
        <f t="shared" si="2"/>
        <v>0</v>
      </c>
      <c r="AA10" s="100">
        <f t="shared" si="3"/>
        <v>38</v>
      </c>
    </row>
    <row r="11" spans="1:27" ht="21.75" customHeight="1">
      <c r="A11" s="7"/>
      <c r="B11" s="94">
        <f>'STD-8'!D6</f>
        <v>5</v>
      </c>
      <c r="C11" s="43" t="str">
        <f>'STD-8'!E6</f>
        <v>piT\li piiWi^k#miir g_NivItiBiie</v>
      </c>
      <c r="D11" s="99" t="s">
        <v>76</v>
      </c>
      <c r="E11" s="99" t="s">
        <v>76</v>
      </c>
      <c r="F11" s="99" t="s">
        <v>51</v>
      </c>
      <c r="G11" s="99" t="s">
        <v>51</v>
      </c>
      <c r="H11" s="99" t="s">
        <v>51</v>
      </c>
      <c r="I11" s="99" t="s">
        <v>51</v>
      </c>
      <c r="J11" s="99" t="s">
        <v>76</v>
      </c>
      <c r="K11" s="99" t="s">
        <v>51</v>
      </c>
      <c r="L11" s="99" t="s">
        <v>51</v>
      </c>
      <c r="M11" s="99" t="s">
        <v>76</v>
      </c>
      <c r="N11" s="99" t="s">
        <v>51</v>
      </c>
      <c r="O11" s="99" t="s">
        <v>51</v>
      </c>
      <c r="P11" s="99" t="s">
        <v>76</v>
      </c>
      <c r="Q11" s="99" t="s">
        <v>51</v>
      </c>
      <c r="R11" s="99" t="s">
        <v>76</v>
      </c>
      <c r="S11" s="99" t="s">
        <v>51</v>
      </c>
      <c r="T11" s="99" t="s">
        <v>51</v>
      </c>
      <c r="U11" s="99" t="s">
        <v>51</v>
      </c>
      <c r="V11" s="99"/>
      <c r="W11" s="99"/>
      <c r="X11" s="100">
        <f t="shared" si="0"/>
        <v>12</v>
      </c>
      <c r="Y11" s="100">
        <f t="shared" si="1"/>
        <v>6</v>
      </c>
      <c r="Z11" s="100">
        <f t="shared" si="2"/>
        <v>0</v>
      </c>
      <c r="AA11" s="100">
        <f t="shared" si="3"/>
        <v>27</v>
      </c>
    </row>
    <row r="12" spans="1:27" ht="21.75" customHeight="1">
      <c r="A12" s="7"/>
      <c r="B12" s="94">
        <f>'STD-8'!D7</f>
        <v>6</v>
      </c>
      <c r="C12" s="43" t="str">
        <f>'STD-8'!E7</f>
        <v>si(lIk&amp; dSirWiJ tilisIgiJ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51</v>
      </c>
      <c r="I12" s="99" t="s">
        <v>51</v>
      </c>
      <c r="J12" s="99" t="s">
        <v>51</v>
      </c>
      <c r="K12" s="99" t="s">
        <v>51</v>
      </c>
      <c r="L12" s="99" t="s">
        <v>51</v>
      </c>
      <c r="M12" s="99" t="s">
        <v>76</v>
      </c>
      <c r="N12" s="99" t="s">
        <v>51</v>
      </c>
      <c r="O12" s="99" t="s">
        <v>51</v>
      </c>
      <c r="P12" s="99" t="s">
        <v>51</v>
      </c>
      <c r="Q12" s="99" t="s">
        <v>51</v>
      </c>
      <c r="R12" s="99" t="s">
        <v>51</v>
      </c>
      <c r="S12" s="99" t="s">
        <v>51</v>
      </c>
      <c r="T12" s="99" t="s">
        <v>51</v>
      </c>
      <c r="U12" s="99" t="s">
        <v>51</v>
      </c>
      <c r="V12" s="99"/>
      <c r="W12" s="99"/>
      <c r="X12" s="100">
        <f t="shared" si="0"/>
        <v>17</v>
      </c>
      <c r="Y12" s="100">
        <f t="shared" si="1"/>
        <v>1</v>
      </c>
      <c r="Z12" s="100">
        <f t="shared" si="2"/>
        <v>0</v>
      </c>
      <c r="AA12" s="100">
        <f t="shared" si="3"/>
        <v>38</v>
      </c>
    </row>
    <row r="13" spans="1:27" ht="21.75" customHeight="1">
      <c r="A13" s="7"/>
      <c r="B13" s="94">
        <f>'STD-8'!D8</f>
        <v>7</v>
      </c>
      <c r="C13" s="43" t="str">
        <f>'STD-8'!E8</f>
        <v>zilii aj#^ni*soih *vik`mi*soih</v>
      </c>
      <c r="D13" s="99" t="s">
        <v>52</v>
      </c>
      <c r="E13" s="99" t="s">
        <v>51</v>
      </c>
      <c r="F13" s="99" t="s">
        <v>51</v>
      </c>
      <c r="G13" s="99" t="s">
        <v>76</v>
      </c>
      <c r="H13" s="99" t="s">
        <v>51</v>
      </c>
      <c r="I13" s="99" t="s">
        <v>51</v>
      </c>
      <c r="J13" s="99" t="s">
        <v>51</v>
      </c>
      <c r="K13" s="99" t="s">
        <v>76</v>
      </c>
      <c r="L13" s="99" t="s">
        <v>51</v>
      </c>
      <c r="M13" s="99" t="s">
        <v>76</v>
      </c>
      <c r="N13" s="99" t="s">
        <v>51</v>
      </c>
      <c r="O13" s="99" t="s">
        <v>76</v>
      </c>
      <c r="P13" s="99" t="s">
        <v>76</v>
      </c>
      <c r="Q13" s="99" t="s">
        <v>51</v>
      </c>
      <c r="R13" s="99" t="s">
        <v>76</v>
      </c>
      <c r="S13" s="99" t="s">
        <v>51</v>
      </c>
      <c r="T13" s="99" t="s">
        <v>51</v>
      </c>
      <c r="U13" s="99" t="s">
        <v>51</v>
      </c>
      <c r="V13" s="99"/>
      <c r="W13" s="99"/>
      <c r="X13" s="100">
        <f t="shared" si="0"/>
        <v>11</v>
      </c>
      <c r="Y13" s="100">
        <f t="shared" si="1"/>
        <v>6</v>
      </c>
      <c r="Z13" s="100">
        <f t="shared" si="2"/>
        <v>1</v>
      </c>
      <c r="AA13" s="100">
        <f t="shared" si="3"/>
        <v>24</v>
      </c>
    </row>
    <row r="14" spans="1:27" ht="21.75" customHeight="1">
      <c r="A14" s="7"/>
      <c r="B14" s="94">
        <f>'STD-8'!D9</f>
        <v>8</v>
      </c>
      <c r="C14" s="43" t="str">
        <f>'STD-8'!E9</f>
        <v>Qik(r *Silpiib(ni s(owiiJ</v>
      </c>
      <c r="D14" s="99" t="s">
        <v>51</v>
      </c>
      <c r="E14" s="99" t="s">
        <v>51</v>
      </c>
      <c r="F14" s="99" t="s">
        <v>51</v>
      </c>
      <c r="G14" s="99" t="s">
        <v>51</v>
      </c>
      <c r="H14" s="99" t="s">
        <v>76</v>
      </c>
      <c r="I14" s="99" t="s">
        <v>51</v>
      </c>
      <c r="J14" s="99" t="s">
        <v>76</v>
      </c>
      <c r="K14" s="99" t="s">
        <v>76</v>
      </c>
      <c r="L14" s="99" t="s">
        <v>76</v>
      </c>
      <c r="M14" s="99" t="s">
        <v>51</v>
      </c>
      <c r="N14" s="99" t="s">
        <v>76</v>
      </c>
      <c r="O14" s="99" t="s">
        <v>51</v>
      </c>
      <c r="P14" s="99" t="s">
        <v>51</v>
      </c>
      <c r="Q14" s="99" t="s">
        <v>51</v>
      </c>
      <c r="R14" s="99" t="s">
        <v>51</v>
      </c>
      <c r="S14" s="99" t="s">
        <v>51</v>
      </c>
      <c r="T14" s="99" t="s">
        <v>51</v>
      </c>
      <c r="U14" s="99" t="s">
        <v>51</v>
      </c>
      <c r="V14" s="99"/>
      <c r="W14" s="99"/>
      <c r="X14" s="100">
        <f t="shared" si="0"/>
        <v>13</v>
      </c>
      <c r="Y14" s="100">
        <f t="shared" si="1"/>
        <v>5</v>
      </c>
      <c r="Z14" s="100">
        <f t="shared" si="2"/>
        <v>0</v>
      </c>
      <c r="AA14" s="100">
        <f t="shared" si="3"/>
        <v>29</v>
      </c>
    </row>
    <row r="15" spans="1:27" ht="21.75" customHeight="1">
      <c r="A15" s="7"/>
      <c r="B15" s="94">
        <f>'STD-8'!D10</f>
        <v>9</v>
      </c>
      <c r="C15" s="43" t="str">
        <f>'STD-8'!E10</f>
        <v>Qik(r jigiV*tib(ni BiliiJ</v>
      </c>
      <c r="D15" s="99" t="s">
        <v>51</v>
      </c>
      <c r="E15" s="99" t="s">
        <v>51</v>
      </c>
      <c r="F15" s="99" t="s">
        <v>52</v>
      </c>
      <c r="G15" s="99" t="s">
        <v>51</v>
      </c>
      <c r="H15" s="99" t="s">
        <v>51</v>
      </c>
      <c r="I15" s="99" t="s">
        <v>52</v>
      </c>
      <c r="J15" s="99" t="s">
        <v>51</v>
      </c>
      <c r="K15" s="99" t="s">
        <v>76</v>
      </c>
      <c r="L15" s="99" t="s">
        <v>51</v>
      </c>
      <c r="M15" s="99" t="s">
        <v>52</v>
      </c>
      <c r="N15" s="99" t="s">
        <v>76</v>
      </c>
      <c r="O15" s="99" t="s">
        <v>76</v>
      </c>
      <c r="P15" s="99" t="s">
        <v>76</v>
      </c>
      <c r="Q15" s="99" t="s">
        <v>51</v>
      </c>
      <c r="R15" s="99" t="s">
        <v>76</v>
      </c>
      <c r="S15" s="99" t="s">
        <v>51</v>
      </c>
      <c r="T15" s="99" t="s">
        <v>51</v>
      </c>
      <c r="U15" s="99" t="s">
        <v>51</v>
      </c>
      <c r="V15" s="99"/>
      <c r="W15" s="99"/>
      <c r="X15" s="100">
        <f t="shared" si="0"/>
        <v>10</v>
      </c>
      <c r="Y15" s="100">
        <f t="shared" si="1"/>
        <v>5</v>
      </c>
      <c r="Z15" s="100">
        <f t="shared" si="2"/>
        <v>3</v>
      </c>
      <c r="AA15" s="100">
        <f t="shared" si="3"/>
        <v>22</v>
      </c>
    </row>
    <row r="16" spans="1:27" ht="21.75" customHeight="1">
      <c r="A16" s="7"/>
      <c r="B16" s="94">
        <f>'STD-8'!D11</f>
        <v>10</v>
      </c>
      <c r="C16" s="43" t="str">
        <f>'STD-8'!E11</f>
        <v>Qik(r r&amp;ok#b(ni m_k\Sik#miir</v>
      </c>
      <c r="D16" s="99" t="s">
        <v>51</v>
      </c>
      <c r="E16" s="99" t="s">
        <v>76</v>
      </c>
      <c r="F16" s="99" t="s">
        <v>51</v>
      </c>
      <c r="G16" s="99" t="s">
        <v>51</v>
      </c>
      <c r="H16" s="99" t="s">
        <v>51</v>
      </c>
      <c r="I16" s="99" t="s">
        <v>51</v>
      </c>
      <c r="J16" s="99" t="s">
        <v>76</v>
      </c>
      <c r="K16" s="99" t="s">
        <v>51</v>
      </c>
      <c r="L16" s="99" t="s">
        <v>51</v>
      </c>
      <c r="M16" s="99" t="s">
        <v>51</v>
      </c>
      <c r="N16" s="99" t="s">
        <v>51</v>
      </c>
      <c r="O16" s="99" t="s">
        <v>51</v>
      </c>
      <c r="P16" s="99" t="s">
        <v>76</v>
      </c>
      <c r="Q16" s="99" t="s">
        <v>51</v>
      </c>
      <c r="R16" s="99" t="s">
        <v>76</v>
      </c>
      <c r="S16" s="99" t="s">
        <v>51</v>
      </c>
      <c r="T16" s="99" t="s">
        <v>51</v>
      </c>
      <c r="U16" s="99" t="s">
        <v>51</v>
      </c>
      <c r="V16" s="99"/>
      <c r="W16" s="99"/>
      <c r="X16" s="100">
        <f t="shared" si="0"/>
        <v>14</v>
      </c>
      <c r="Y16" s="100">
        <f t="shared" si="1"/>
        <v>4</v>
      </c>
      <c r="Z16" s="100">
        <f t="shared" si="2"/>
        <v>0</v>
      </c>
      <c r="AA16" s="100">
        <f t="shared" si="3"/>
        <v>31</v>
      </c>
    </row>
    <row r="17" spans="1:27" ht="21.75" customHeight="1">
      <c r="A17" s="7"/>
      <c r="B17" s="94">
        <f>'STD-8'!D12</f>
        <v>11</v>
      </c>
      <c r="C17" s="43" t="str">
        <f>'STD-8'!E12</f>
        <v>p{jipi*ti p|nimi *vini(dBiie </v>
      </c>
      <c r="D17" s="99" t="s">
        <v>52</v>
      </c>
      <c r="E17" s="99" t="s">
        <v>51</v>
      </c>
      <c r="F17" s="99" t="s">
        <v>51</v>
      </c>
      <c r="G17" s="99" t="s">
        <v>51</v>
      </c>
      <c r="H17" s="99" t="s">
        <v>76</v>
      </c>
      <c r="I17" s="99" t="s">
        <v>76</v>
      </c>
      <c r="J17" s="99" t="s">
        <v>76</v>
      </c>
      <c r="K17" s="99" t="s">
        <v>51</v>
      </c>
      <c r="L17" s="99" t="s">
        <v>51</v>
      </c>
      <c r="M17" s="99" t="s">
        <v>76</v>
      </c>
      <c r="N17" s="99" t="s">
        <v>51</v>
      </c>
      <c r="O17" s="99" t="s">
        <v>51</v>
      </c>
      <c r="P17" s="99" t="s">
        <v>76</v>
      </c>
      <c r="Q17" s="99" t="s">
        <v>52</v>
      </c>
      <c r="R17" s="99" t="s">
        <v>76</v>
      </c>
      <c r="S17" s="99" t="s">
        <v>52</v>
      </c>
      <c r="T17" s="99" t="s">
        <v>52</v>
      </c>
      <c r="U17" s="99" t="s">
        <v>52</v>
      </c>
      <c r="V17" s="99"/>
      <c r="W17" s="99"/>
      <c r="X17" s="100">
        <f t="shared" si="0"/>
        <v>7</v>
      </c>
      <c r="Y17" s="100">
        <f t="shared" si="1"/>
        <v>6</v>
      </c>
      <c r="Z17" s="100">
        <f t="shared" si="2"/>
        <v>5</v>
      </c>
      <c r="AA17" s="100">
        <f t="shared" si="3"/>
        <v>16</v>
      </c>
    </row>
    <row r="18" spans="1:27" ht="21.75" customHeight="1">
      <c r="A18" s="7"/>
      <c r="B18" s="94">
        <f>'STD-8'!D13</f>
        <v>12</v>
      </c>
      <c r="C18" s="43" t="str">
        <f>'STD-8'!E13</f>
        <v>riviL p|nimib(ni rm(SiBiie</v>
      </c>
      <c r="D18" s="99" t="s">
        <v>51</v>
      </c>
      <c r="E18" s="99" t="s">
        <v>52</v>
      </c>
      <c r="F18" s="99" t="s">
        <v>51</v>
      </c>
      <c r="G18" s="99" t="s">
        <v>51</v>
      </c>
      <c r="H18" s="99" t="s">
        <v>52</v>
      </c>
      <c r="I18" s="99" t="s">
        <v>51</v>
      </c>
      <c r="J18" s="99" t="s">
        <v>76</v>
      </c>
      <c r="K18" s="99" t="s">
        <v>51</v>
      </c>
      <c r="L18" s="99" t="s">
        <v>51</v>
      </c>
      <c r="M18" s="99" t="s">
        <v>76</v>
      </c>
      <c r="N18" s="99" t="s">
        <v>51</v>
      </c>
      <c r="O18" s="99" t="s">
        <v>76</v>
      </c>
      <c r="P18" s="99" t="s">
        <v>51</v>
      </c>
      <c r="Q18" s="99" t="s">
        <v>52</v>
      </c>
      <c r="R18" s="99" t="s">
        <v>51</v>
      </c>
      <c r="S18" s="99" t="s">
        <v>52</v>
      </c>
      <c r="T18" s="99" t="s">
        <v>52</v>
      </c>
      <c r="U18" s="99" t="s">
        <v>52</v>
      </c>
      <c r="V18" s="99"/>
      <c r="W18" s="99"/>
      <c r="X18" s="100">
        <f t="shared" si="0"/>
        <v>9</v>
      </c>
      <c r="Y18" s="100">
        <f t="shared" si="1"/>
        <v>3</v>
      </c>
      <c r="Z18" s="100">
        <f t="shared" si="2"/>
        <v>6</v>
      </c>
      <c r="AA18" s="100">
        <f t="shared" si="3"/>
        <v>20</v>
      </c>
    </row>
    <row r="19" spans="1:27" ht="21.75" customHeight="1">
      <c r="A19" s="7"/>
      <c r="B19" s="94">
        <f>'STD-8'!D14</f>
        <v>13</v>
      </c>
      <c r="C19" s="43" t="str">
        <f>'STD-8'!E14</f>
        <v>piT\li *vi*wib(ni kmil(Sik#miir</v>
      </c>
      <c r="D19" s="99" t="s">
        <v>51</v>
      </c>
      <c r="E19" s="99" t="s">
        <v>51</v>
      </c>
      <c r="F19" s="99" t="s">
        <v>76</v>
      </c>
      <c r="G19" s="99" t="s">
        <v>52</v>
      </c>
      <c r="H19" s="99" t="s">
        <v>51</v>
      </c>
      <c r="I19" s="99" t="s">
        <v>51</v>
      </c>
      <c r="J19" s="99" t="s">
        <v>51</v>
      </c>
      <c r="K19" s="99" t="s">
        <v>51</v>
      </c>
      <c r="L19" s="99" t="s">
        <v>51</v>
      </c>
      <c r="M19" s="99" t="s">
        <v>51</v>
      </c>
      <c r="N19" s="99" t="s">
        <v>52</v>
      </c>
      <c r="O19" s="99" t="s">
        <v>51</v>
      </c>
      <c r="P19" s="99" t="s">
        <v>76</v>
      </c>
      <c r="Q19" s="99" t="s">
        <v>51</v>
      </c>
      <c r="R19" s="99" t="s">
        <v>76</v>
      </c>
      <c r="S19" s="99" t="s">
        <v>51</v>
      </c>
      <c r="T19" s="99" t="s">
        <v>51</v>
      </c>
      <c r="U19" s="99" t="s">
        <v>51</v>
      </c>
      <c r="V19" s="99"/>
      <c r="W19" s="99"/>
      <c r="X19" s="100">
        <f t="shared" si="0"/>
        <v>13</v>
      </c>
      <c r="Y19" s="100">
        <f t="shared" si="1"/>
        <v>3</v>
      </c>
      <c r="Z19" s="100">
        <f t="shared" si="2"/>
        <v>2</v>
      </c>
      <c r="AA19" s="100">
        <f t="shared" si="3"/>
        <v>29</v>
      </c>
    </row>
    <row r="20" spans="1:27" ht="21.75" customHeight="1">
      <c r="A20" s="7"/>
      <c r="B20" s="94">
        <f>'STD-8'!D15</f>
        <v>14</v>
      </c>
      <c r="C20" s="43" t="str">
        <f>'STD-8'!E15</f>
        <v>piT\li a*pi^tiib(ni *dli&amp;piBiie</v>
      </c>
      <c r="D20" s="99" t="s">
        <v>51</v>
      </c>
      <c r="E20" s="99" t="s">
        <v>51</v>
      </c>
      <c r="F20" s="99" t="s">
        <v>51</v>
      </c>
      <c r="G20" s="99" t="s">
        <v>51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51</v>
      </c>
      <c r="M20" s="99" t="s">
        <v>51</v>
      </c>
      <c r="N20" s="99" t="s">
        <v>51</v>
      </c>
      <c r="O20" s="99" t="s">
        <v>51</v>
      </c>
      <c r="P20" s="99" t="s">
        <v>51</v>
      </c>
      <c r="Q20" s="99" t="s">
        <v>51</v>
      </c>
      <c r="R20" s="99" t="s">
        <v>51</v>
      </c>
      <c r="S20" s="99" t="s">
        <v>51</v>
      </c>
      <c r="T20" s="99" t="s">
        <v>51</v>
      </c>
      <c r="U20" s="99" t="s">
        <v>51</v>
      </c>
      <c r="V20" s="99"/>
      <c r="W20" s="99"/>
      <c r="X20" s="100">
        <f t="shared" si="0"/>
        <v>18</v>
      </c>
      <c r="Y20" s="100">
        <f t="shared" si="1"/>
        <v>0</v>
      </c>
      <c r="Z20" s="100">
        <f t="shared" si="2"/>
        <v>0</v>
      </c>
      <c r="AA20" s="100">
        <f t="shared" si="3"/>
        <v>40</v>
      </c>
    </row>
    <row r="21" spans="1:27" ht="21.75" customHeight="1">
      <c r="A21" s="7"/>
      <c r="B21" s="94">
        <f>'STD-8'!D16</f>
        <v>15</v>
      </c>
      <c r="C21" s="43" t="str">
        <f>'STD-8'!E16</f>
        <v>piT\li JZii m_k\SiBiie</v>
      </c>
      <c r="D21" s="99" t="s">
        <v>51</v>
      </c>
      <c r="E21" s="99" t="s">
        <v>51</v>
      </c>
      <c r="F21" s="99" t="s">
        <v>51</v>
      </c>
      <c r="G21" s="99" t="s">
        <v>51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 t="s">
        <v>51</v>
      </c>
      <c r="O21" s="99" t="s">
        <v>51</v>
      </c>
      <c r="P21" s="99" t="s">
        <v>51</v>
      </c>
      <c r="Q21" s="99" t="s">
        <v>51</v>
      </c>
      <c r="R21" s="99" t="s">
        <v>51</v>
      </c>
      <c r="S21" s="99" t="s">
        <v>51</v>
      </c>
      <c r="T21" s="99" t="s">
        <v>51</v>
      </c>
      <c r="U21" s="99" t="s">
        <v>51</v>
      </c>
      <c r="V21" s="99"/>
      <c r="W21" s="99"/>
      <c r="X21" s="100">
        <f>COUNTIF(D21:W21,"p")</f>
        <v>18</v>
      </c>
      <c r="Y21" s="100">
        <f>COUNTIF(D21:W21,"]")</f>
        <v>0</v>
      </c>
      <c r="Z21" s="100">
        <f>COUNTIF(D21:W21,"Ï")</f>
        <v>0</v>
      </c>
      <c r="AA21" s="100">
        <f t="shared" si="3"/>
        <v>40</v>
      </c>
    </row>
    <row r="22" spans="1:27" ht="21.75" customHeight="1">
      <c r="A22" s="7"/>
      <c r="B22" s="94">
        <f>'STD-8'!D17</f>
        <v>16</v>
      </c>
      <c r="C22" s="43" t="str">
        <f>'STD-8'!E17</f>
        <v>piT\li si(nilib(ni Bi&amp;KiiBiie</v>
      </c>
      <c r="D22" s="99" t="s">
        <v>51</v>
      </c>
      <c r="E22" s="99" t="s">
        <v>51</v>
      </c>
      <c r="F22" s="99" t="s">
        <v>51</v>
      </c>
      <c r="G22" s="99" t="s">
        <v>51</v>
      </c>
      <c r="H22" s="99" t="s">
        <v>51</v>
      </c>
      <c r="I22" s="99" t="s">
        <v>51</v>
      </c>
      <c r="J22" s="99" t="s">
        <v>51</v>
      </c>
      <c r="K22" s="99" t="s">
        <v>51</v>
      </c>
      <c r="L22" s="99" t="s">
        <v>51</v>
      </c>
      <c r="M22" s="99" t="s">
        <v>51</v>
      </c>
      <c r="N22" s="99" t="s">
        <v>51</v>
      </c>
      <c r="O22" s="99" t="s">
        <v>51</v>
      </c>
      <c r="P22" s="99" t="s">
        <v>51</v>
      </c>
      <c r="Q22" s="99" t="s">
        <v>51</v>
      </c>
      <c r="R22" s="99" t="s">
        <v>51</v>
      </c>
      <c r="S22" s="99" t="s">
        <v>51</v>
      </c>
      <c r="T22" s="99" t="s">
        <v>51</v>
      </c>
      <c r="U22" s="99" t="s">
        <v>51</v>
      </c>
      <c r="V22" s="99"/>
      <c r="W22" s="99"/>
      <c r="X22" s="100">
        <f>COUNTIF(D22:W22,"p")</f>
        <v>18</v>
      </c>
      <c r="Y22" s="100">
        <f>COUNTIF(D22:W22,"]")</f>
        <v>0</v>
      </c>
      <c r="Z22" s="100">
        <f>COUNTIF(D22:W22,"Ï")</f>
        <v>0</v>
      </c>
      <c r="AA22" s="100">
        <f t="shared" si="3"/>
        <v>40</v>
      </c>
    </row>
    <row r="23" spans="1:27" ht="21.75" customHeight="1">
      <c r="A23" s="7"/>
      <c r="B23" s="94"/>
      <c r="C23" s="43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  <c r="Y23" s="100"/>
      <c r="Z23" s="100"/>
      <c r="AA23" s="100"/>
    </row>
    <row r="24" spans="1:27" ht="21.75" customHeight="1">
      <c r="A24" s="7"/>
      <c r="B24" s="94"/>
      <c r="C24" s="43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0"/>
      <c r="Y24" s="100"/>
      <c r="Z24" s="100"/>
      <c r="AA24" s="100"/>
    </row>
    <row r="25" spans="1:27" ht="21.7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21.7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21.7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21.7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21.7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21.7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21.7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14.25" customHeight="1"/>
    <row r="33" ht="14.25" customHeight="1"/>
    <row r="34" spans="3:26" ht="18.75">
      <c r="C34" s="5"/>
      <c r="D34" s="5"/>
      <c r="E34" s="5"/>
      <c r="F34" s="110" t="s">
        <v>32</v>
      </c>
      <c r="G34" s="110"/>
      <c r="H34" s="110"/>
      <c r="I34" s="110"/>
      <c r="J34" s="110"/>
      <c r="N34" s="61"/>
      <c r="O34" s="61"/>
      <c r="P34" s="61"/>
      <c r="Q34" s="110" t="s">
        <v>33</v>
      </c>
      <c r="R34" s="110"/>
      <c r="S34" s="110"/>
      <c r="T34" s="110"/>
      <c r="U34" s="110"/>
      <c r="V34" s="61"/>
      <c r="W34" s="61"/>
      <c r="X34" s="61"/>
      <c r="Y34" s="61"/>
      <c r="Z34" s="61"/>
    </row>
    <row r="35" ht="7.5" customHeight="1"/>
    <row r="36" ht="7.5" customHeight="1"/>
    <row r="37" ht="7.5" customHeight="1"/>
  </sheetData>
  <sheetProtection/>
  <mergeCells count="15">
    <mergeCell ref="C5:C6"/>
    <mergeCell ref="D5:W5"/>
    <mergeCell ref="X5:Z5"/>
    <mergeCell ref="J4:O4"/>
    <mergeCell ref="F34:J34"/>
    <mergeCell ref="Q34:U34"/>
    <mergeCell ref="AA5:AA6"/>
    <mergeCell ref="Y4:AA4"/>
    <mergeCell ref="B2:AA2"/>
    <mergeCell ref="B3:AA3"/>
    <mergeCell ref="S4:X4"/>
    <mergeCell ref="B4:D4"/>
    <mergeCell ref="E4:I4"/>
    <mergeCell ref="P4:R4"/>
    <mergeCell ref="B5:B6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5"/>
  <sheetViews>
    <sheetView zoomScale="85" zoomScaleNormal="85" zoomScalePageLayoutView="0" workbookViewId="0" topLeftCell="A7">
      <selection activeCell="E17" sqref="E17"/>
    </sheetView>
  </sheetViews>
  <sheetFormatPr defaultColWidth="9.140625" defaultRowHeight="24.75" customHeight="1"/>
  <cols>
    <col min="1" max="1" width="1.28515625" style="29" customWidth="1"/>
    <col min="2" max="2" width="13.7109375" style="29" bestFit="1" customWidth="1"/>
    <col min="3" max="3" width="6.57421875" style="29" bestFit="1" customWidth="1"/>
    <col min="4" max="4" width="3.8515625" style="29" customWidth="1"/>
    <col min="5" max="5" width="29.00390625" style="33" bestFit="1" customWidth="1"/>
    <col min="6" max="6" width="4.7109375" style="29" bestFit="1" customWidth="1"/>
    <col min="7" max="16384" width="9.140625" style="32" customWidth="1"/>
  </cols>
  <sheetData>
    <row r="1" spans="2:6" ht="31.5" customHeight="1">
      <c r="B1" s="30" t="s">
        <v>71</v>
      </c>
      <c r="C1" s="30" t="s">
        <v>72</v>
      </c>
      <c r="D1" s="30" t="s">
        <v>0</v>
      </c>
      <c r="E1" s="30" t="s">
        <v>3</v>
      </c>
      <c r="F1" s="30" t="s">
        <v>73</v>
      </c>
    </row>
    <row r="2" spans="2:6" ht="16.5" customHeight="1">
      <c r="B2" s="86">
        <v>37449</v>
      </c>
      <c r="C2" s="84">
        <v>1211</v>
      </c>
      <c r="D2" s="30">
        <v>1</v>
      </c>
      <c r="E2" s="85" t="s">
        <v>251</v>
      </c>
      <c r="F2" s="30" t="s">
        <v>74</v>
      </c>
    </row>
    <row r="3" spans="2:6" ht="16.5" customHeight="1">
      <c r="B3" s="86">
        <v>37957</v>
      </c>
      <c r="C3" s="84">
        <v>1116</v>
      </c>
      <c r="D3" s="30">
        <v>2</v>
      </c>
      <c r="E3" s="85" t="s">
        <v>252</v>
      </c>
      <c r="F3" s="30" t="s">
        <v>74</v>
      </c>
    </row>
    <row r="4" spans="2:6" ht="16.5" customHeight="1">
      <c r="B4" s="86" t="s">
        <v>253</v>
      </c>
      <c r="C4" s="84">
        <v>1340</v>
      </c>
      <c r="D4" s="30">
        <v>3</v>
      </c>
      <c r="E4" s="85" t="s">
        <v>254</v>
      </c>
      <c r="F4" s="30" t="s">
        <v>74</v>
      </c>
    </row>
    <row r="5" spans="2:6" ht="16.5" customHeight="1">
      <c r="B5" s="84" t="s">
        <v>255</v>
      </c>
      <c r="C5" s="84">
        <v>1185</v>
      </c>
      <c r="D5" s="30">
        <v>4</v>
      </c>
      <c r="E5" s="85" t="s">
        <v>256</v>
      </c>
      <c r="F5" s="30" t="s">
        <v>74</v>
      </c>
    </row>
    <row r="6" spans="2:6" ht="16.5" customHeight="1">
      <c r="B6" s="86">
        <v>37779</v>
      </c>
      <c r="C6" s="84">
        <v>1125</v>
      </c>
      <c r="D6" s="30">
        <v>5</v>
      </c>
      <c r="E6" s="85" t="s">
        <v>257</v>
      </c>
      <c r="F6" s="30" t="s">
        <v>75</v>
      </c>
    </row>
    <row r="7" spans="2:6" ht="16.5" customHeight="1">
      <c r="B7" s="84" t="s">
        <v>258</v>
      </c>
      <c r="C7" s="84">
        <v>1124</v>
      </c>
      <c r="D7" s="30">
        <v>6</v>
      </c>
      <c r="E7" s="85" t="s">
        <v>259</v>
      </c>
      <c r="F7" s="30" t="s">
        <v>75</v>
      </c>
    </row>
    <row r="8" spans="2:6" ht="16.5" customHeight="1">
      <c r="B8" s="84" t="s">
        <v>260</v>
      </c>
      <c r="C8" s="84">
        <v>1149</v>
      </c>
      <c r="D8" s="30">
        <v>7</v>
      </c>
      <c r="E8" s="85" t="s">
        <v>261</v>
      </c>
      <c r="F8" s="30" t="s">
        <v>75</v>
      </c>
    </row>
    <row r="9" spans="2:6" ht="16.5" customHeight="1">
      <c r="B9" s="86">
        <v>37687</v>
      </c>
      <c r="C9" s="84">
        <v>1130</v>
      </c>
      <c r="D9" s="30">
        <v>8</v>
      </c>
      <c r="E9" s="85" t="s">
        <v>262</v>
      </c>
      <c r="F9" s="30" t="s">
        <v>74</v>
      </c>
    </row>
    <row r="10" spans="2:6" ht="16.5" customHeight="1">
      <c r="B10" s="84" t="s">
        <v>263</v>
      </c>
      <c r="C10" s="84">
        <v>1114</v>
      </c>
      <c r="D10" s="30">
        <v>9</v>
      </c>
      <c r="E10" s="85" t="s">
        <v>264</v>
      </c>
      <c r="F10" s="30" t="s">
        <v>74</v>
      </c>
    </row>
    <row r="11" spans="2:6" ht="16.5" customHeight="1">
      <c r="B11" s="86">
        <v>37926</v>
      </c>
      <c r="C11" s="84">
        <v>1123</v>
      </c>
      <c r="D11" s="30">
        <v>10</v>
      </c>
      <c r="E11" s="85" t="s">
        <v>265</v>
      </c>
      <c r="F11" s="30" t="s">
        <v>74</v>
      </c>
    </row>
    <row r="12" spans="2:6" ht="16.5" customHeight="1">
      <c r="B12" s="86">
        <v>37746</v>
      </c>
      <c r="C12" s="84">
        <v>1317</v>
      </c>
      <c r="D12" s="30">
        <v>11</v>
      </c>
      <c r="E12" s="85" t="s">
        <v>266</v>
      </c>
      <c r="F12" s="30" t="s">
        <v>74</v>
      </c>
    </row>
    <row r="13" spans="2:6" ht="16.5" customHeight="1">
      <c r="B13" s="84" t="s">
        <v>267</v>
      </c>
      <c r="C13" s="84">
        <v>1083</v>
      </c>
      <c r="D13" s="30">
        <v>12</v>
      </c>
      <c r="E13" s="85" t="s">
        <v>268</v>
      </c>
      <c r="F13" s="30" t="s">
        <v>74</v>
      </c>
    </row>
    <row r="14" spans="2:6" ht="16.5" customHeight="1">
      <c r="B14" s="84" t="s">
        <v>269</v>
      </c>
      <c r="C14" s="84">
        <v>1111</v>
      </c>
      <c r="D14" s="30">
        <v>13</v>
      </c>
      <c r="E14" s="85" t="s">
        <v>270</v>
      </c>
      <c r="F14" s="30" t="s">
        <v>75</v>
      </c>
    </row>
    <row r="15" spans="2:6" ht="16.5" customHeight="1">
      <c r="B15" s="86">
        <v>37684</v>
      </c>
      <c r="C15" s="84">
        <v>1110</v>
      </c>
      <c r="D15" s="30">
        <v>14</v>
      </c>
      <c r="E15" s="85" t="s">
        <v>271</v>
      </c>
      <c r="F15" s="30" t="s">
        <v>75</v>
      </c>
    </row>
    <row r="16" spans="2:6" ht="16.5" customHeight="1">
      <c r="B16" s="84" t="s">
        <v>272</v>
      </c>
      <c r="C16" s="84">
        <v>1170</v>
      </c>
      <c r="D16" s="30">
        <v>15</v>
      </c>
      <c r="E16" s="85" t="s">
        <v>273</v>
      </c>
      <c r="F16" s="30" t="s">
        <v>75</v>
      </c>
    </row>
    <row r="17" spans="2:6" ht="16.5" customHeight="1">
      <c r="B17" s="84" t="s">
        <v>274</v>
      </c>
      <c r="C17" s="84">
        <v>1126</v>
      </c>
      <c r="D17" s="30">
        <v>16</v>
      </c>
      <c r="E17" s="85" t="s">
        <v>275</v>
      </c>
      <c r="F17" s="30" t="s">
        <v>75</v>
      </c>
    </row>
    <row r="18" spans="2:6" ht="16.5" customHeight="1">
      <c r="B18" s="86"/>
      <c r="C18" s="84"/>
      <c r="D18" s="30"/>
      <c r="E18" s="85"/>
      <c r="F18" s="30"/>
    </row>
    <row r="19" spans="2:6" ht="23.25" customHeight="1">
      <c r="B19" s="86"/>
      <c r="C19" s="84"/>
      <c r="D19" s="30"/>
      <c r="E19" s="85"/>
      <c r="F19" s="30"/>
    </row>
    <row r="20" spans="2:6" ht="24.75" customHeight="1">
      <c r="B20" s="86"/>
      <c r="C20" s="84"/>
      <c r="D20" s="30"/>
      <c r="E20" s="109"/>
      <c r="F20" s="30"/>
    </row>
    <row r="21" spans="2:6" ht="24.75" customHeight="1">
      <c r="B21" s="31"/>
      <c r="C21" s="31"/>
      <c r="D21" s="30"/>
      <c r="E21" s="28"/>
      <c r="F21" s="30"/>
    </row>
    <row r="22" spans="2:6" ht="24.75" customHeight="1">
      <c r="B22" s="31"/>
      <c r="C22" s="31"/>
      <c r="D22" s="30"/>
      <c r="E22" s="28"/>
      <c r="F22" s="30"/>
    </row>
    <row r="23" spans="2:6" ht="24.75" customHeight="1">
      <c r="B23" s="31"/>
      <c r="C23" s="31"/>
      <c r="D23" s="30"/>
      <c r="E23" s="28"/>
      <c r="F23" s="30"/>
    </row>
    <row r="24" spans="2:6" ht="24.75" customHeight="1">
      <c r="B24" s="31"/>
      <c r="C24" s="31"/>
      <c r="D24" s="30"/>
      <c r="E24" s="28"/>
      <c r="F24" s="30"/>
    </row>
    <row r="25" spans="2:6" ht="24.75" customHeight="1">
      <c r="B25" s="31"/>
      <c r="C25" s="31"/>
      <c r="D25" s="30"/>
      <c r="E25" s="28"/>
      <c r="F25" s="30"/>
    </row>
  </sheetData>
  <sheetProtection/>
  <printOptions horizontalCentered="1"/>
  <pageMargins left="0.25" right="0.25" top="0.5" bottom="0.25" header="0.25" footer="0.25"/>
  <pageSetup horizontalDpi="600" verticalDpi="600" orientation="landscape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156"/>
  <sheetViews>
    <sheetView zoomScalePageLayoutView="0" workbookViewId="0" topLeftCell="A1">
      <selection activeCell="F6" sqref="F6:G6"/>
    </sheetView>
  </sheetViews>
  <sheetFormatPr defaultColWidth="9.140625" defaultRowHeight="12.75"/>
  <cols>
    <col min="1" max="1" width="3.7109375" style="27" customWidth="1"/>
    <col min="2" max="2" width="5.421875" style="27" customWidth="1"/>
    <col min="3" max="12" width="3.00390625" style="27" customWidth="1"/>
    <col min="13" max="13" width="5.421875" style="27" customWidth="1"/>
    <col min="14" max="14" width="9.57421875" style="27" customWidth="1"/>
    <col min="15" max="15" width="3.7109375" style="27" customWidth="1"/>
    <col min="16" max="16" width="5.421875" style="27" customWidth="1"/>
    <col min="17" max="26" width="3.00390625" style="27" customWidth="1"/>
    <col min="27" max="27" width="5.57421875" style="27" customWidth="1"/>
    <col min="28" max="29" width="1.1484375" style="27" customWidth="1"/>
    <col min="30" max="16384" width="9.140625" style="27" customWidth="1"/>
  </cols>
  <sheetData>
    <row r="1" spans="1:27" s="9" customFormat="1" ht="20.25" customHeight="1">
      <c r="A1" s="140" t="s">
        <v>53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8"/>
      <c r="O1" s="140" t="s">
        <v>53</v>
      </c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</row>
    <row r="2" spans="1:27" s="11" customFormat="1" ht="27" customHeight="1">
      <c r="A2" s="138" t="s">
        <v>241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0"/>
      <c r="O2" s="138" t="str">
        <f>A2</f>
        <v>*¡ti&amp;yisiHi l(*Kiti pir&amp;xii-2016</v>
      </c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</row>
    <row r="3" spans="1:27" s="11" customFormat="1" ht="24" customHeight="1">
      <c r="A3" s="139" t="s">
        <v>54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0"/>
      <c r="O3" s="139" t="s">
        <v>54</v>
      </c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1:27" s="11" customFormat="1" ht="20.25" customHeight="1">
      <c r="A4" s="135" t="s">
        <v>55</v>
      </c>
      <c r="B4" s="135"/>
      <c r="C4" s="135"/>
      <c r="D4" s="135"/>
      <c r="E4" s="136" t="s">
        <v>56</v>
      </c>
      <c r="F4" s="136"/>
      <c r="G4" s="136"/>
      <c r="H4" s="136"/>
      <c r="I4" s="136"/>
      <c r="J4" s="136"/>
      <c r="K4" s="136"/>
      <c r="L4" s="136"/>
      <c r="M4" s="136"/>
      <c r="N4" s="10"/>
      <c r="O4" s="135" t="s">
        <v>55</v>
      </c>
      <c r="P4" s="135"/>
      <c r="Q4" s="135"/>
      <c r="R4" s="135"/>
      <c r="S4" s="136" t="str">
        <f>E4</f>
        <v>viDp_ri an_pimi p{iWi*mik SiiLi</v>
      </c>
      <c r="T4" s="136"/>
      <c r="U4" s="136"/>
      <c r="V4" s="136"/>
      <c r="W4" s="136"/>
      <c r="X4" s="136"/>
      <c r="Y4" s="136"/>
      <c r="Z4" s="136"/>
      <c r="AA4" s="136"/>
    </row>
    <row r="5" spans="1:27" s="11" customFormat="1" ht="20.25" customHeight="1">
      <c r="A5" s="135" t="s">
        <v>57</v>
      </c>
      <c r="B5" s="135"/>
      <c r="C5" s="12">
        <v>8</v>
      </c>
      <c r="D5" s="135" t="s">
        <v>58</v>
      </c>
      <c r="E5" s="135"/>
      <c r="F5" s="135"/>
      <c r="G5" s="135"/>
      <c r="H5" s="135" t="s">
        <v>59</v>
      </c>
      <c r="I5" s="135"/>
      <c r="J5" s="135"/>
      <c r="K5" s="136" t="s">
        <v>60</v>
      </c>
      <c r="L5" s="136"/>
      <c r="M5" s="136"/>
      <c r="N5" s="10"/>
      <c r="O5" s="135" t="s">
        <v>57</v>
      </c>
      <c r="P5" s="135"/>
      <c r="Q5" s="12">
        <f>C5</f>
        <v>8</v>
      </c>
      <c r="R5" s="135" t="s">
        <v>58</v>
      </c>
      <c r="S5" s="135"/>
      <c r="T5" s="135"/>
      <c r="U5" s="135"/>
      <c r="V5" s="135" t="s">
        <v>59</v>
      </c>
      <c r="W5" s="135"/>
      <c r="X5" s="135"/>
      <c r="Y5" s="136" t="s">
        <v>61</v>
      </c>
      <c r="Z5" s="136"/>
      <c r="AA5" s="136"/>
    </row>
    <row r="6" spans="1:27" s="11" customFormat="1" ht="20.25" customHeight="1">
      <c r="A6" s="135" t="s">
        <v>62</v>
      </c>
      <c r="B6" s="135"/>
      <c r="C6" s="135"/>
      <c r="D6" s="135"/>
      <c r="E6" s="135"/>
      <c r="F6" s="136">
        <v>17</v>
      </c>
      <c r="G6" s="136"/>
      <c r="H6" s="10"/>
      <c r="I6" s="10"/>
      <c r="J6" s="10"/>
      <c r="K6" s="10"/>
      <c r="L6" s="10"/>
      <c r="M6" s="10"/>
      <c r="N6" s="10"/>
      <c r="O6" s="135" t="s">
        <v>62</v>
      </c>
      <c r="P6" s="135"/>
      <c r="Q6" s="135"/>
      <c r="R6" s="135"/>
      <c r="S6" s="135"/>
      <c r="T6" s="136">
        <f>F6</f>
        <v>17</v>
      </c>
      <c r="U6" s="136"/>
      <c r="V6" s="10"/>
      <c r="W6" s="10"/>
      <c r="X6" s="10"/>
      <c r="Y6" s="10"/>
      <c r="Z6" s="10"/>
      <c r="AA6" s="10"/>
    </row>
    <row r="7" spans="1:27" s="11" customFormat="1" ht="20.25" customHeight="1">
      <c r="A7" s="135" t="s">
        <v>63</v>
      </c>
      <c r="B7" s="135"/>
      <c r="C7" s="135"/>
      <c r="D7" s="136">
        <v>17</v>
      </c>
      <c r="E7" s="136"/>
      <c r="F7" s="135" t="s">
        <v>64</v>
      </c>
      <c r="G7" s="135"/>
      <c r="H7" s="135"/>
      <c r="I7" s="135"/>
      <c r="J7" s="135"/>
      <c r="K7" s="136">
        <v>17</v>
      </c>
      <c r="L7" s="136"/>
      <c r="M7" s="10"/>
      <c r="N7" s="10"/>
      <c r="O7" s="135" t="s">
        <v>63</v>
      </c>
      <c r="P7" s="135"/>
      <c r="Q7" s="135"/>
      <c r="R7" s="136">
        <f>D7</f>
        <v>17</v>
      </c>
      <c r="S7" s="136"/>
      <c r="T7" s="135" t="s">
        <v>64</v>
      </c>
      <c r="U7" s="135"/>
      <c r="V7" s="135"/>
      <c r="W7" s="135"/>
      <c r="X7" s="135"/>
      <c r="Y7" s="136">
        <f>K7</f>
        <v>17</v>
      </c>
      <c r="Z7" s="136"/>
      <c r="AA7" s="10"/>
    </row>
    <row r="8" spans="1:27" s="9" customFormat="1" ht="4.5" customHeight="1">
      <c r="A8" s="8"/>
      <c r="B8" s="8"/>
      <c r="C8" s="8"/>
      <c r="D8" s="13"/>
      <c r="E8" s="13"/>
      <c r="F8" s="8"/>
      <c r="G8" s="8"/>
      <c r="H8" s="8"/>
      <c r="I8" s="8"/>
      <c r="J8" s="8"/>
      <c r="K8" s="13"/>
      <c r="L8" s="13"/>
      <c r="M8" s="8"/>
      <c r="N8" s="8"/>
      <c r="O8" s="8"/>
      <c r="P8" s="8"/>
      <c r="Q8" s="8"/>
      <c r="R8" s="13"/>
      <c r="S8" s="13"/>
      <c r="T8" s="8"/>
      <c r="U8" s="8"/>
      <c r="V8" s="8"/>
      <c r="W8" s="8"/>
      <c r="X8" s="8"/>
      <c r="Y8" s="13"/>
      <c r="Z8" s="13"/>
      <c r="AA8" s="8"/>
    </row>
    <row r="9" spans="1:27" s="16" customFormat="1" ht="39" customHeight="1">
      <c r="A9" s="14" t="s">
        <v>0</v>
      </c>
      <c r="B9" s="14" t="s">
        <v>65</v>
      </c>
      <c r="C9" s="14">
        <v>1</v>
      </c>
      <c r="D9" s="14">
        <v>2</v>
      </c>
      <c r="E9" s="14">
        <v>3</v>
      </c>
      <c r="F9" s="14">
        <v>4</v>
      </c>
      <c r="G9" s="14">
        <v>5</v>
      </c>
      <c r="H9" s="14">
        <v>6</v>
      </c>
      <c r="I9" s="14">
        <v>7</v>
      </c>
      <c r="J9" s="14">
        <v>8</v>
      </c>
      <c r="K9" s="14">
        <v>9</v>
      </c>
      <c r="L9" s="14">
        <v>10</v>
      </c>
      <c r="M9" s="14" t="s">
        <v>66</v>
      </c>
      <c r="N9" s="15"/>
      <c r="O9" s="14" t="s">
        <v>0</v>
      </c>
      <c r="P9" s="14" t="s">
        <v>65</v>
      </c>
      <c r="Q9" s="14">
        <v>1</v>
      </c>
      <c r="R9" s="14">
        <v>2</v>
      </c>
      <c r="S9" s="14">
        <v>3</v>
      </c>
      <c r="T9" s="14">
        <v>4</v>
      </c>
      <c r="U9" s="14">
        <v>5</v>
      </c>
      <c r="V9" s="14">
        <v>6</v>
      </c>
      <c r="W9" s="14">
        <v>7</v>
      </c>
      <c r="X9" s="14">
        <v>8</v>
      </c>
      <c r="Y9" s="14">
        <v>9</v>
      </c>
      <c r="Z9" s="14">
        <v>10</v>
      </c>
      <c r="AA9" s="14" t="s">
        <v>66</v>
      </c>
    </row>
    <row r="10" spans="1:27" s="20" customFormat="1" ht="39" customHeight="1">
      <c r="A10" s="17"/>
      <c r="B10" s="14" t="s">
        <v>66</v>
      </c>
      <c r="C10" s="18">
        <v>10</v>
      </c>
      <c r="D10" s="18">
        <v>16</v>
      </c>
      <c r="E10" s="18">
        <v>12</v>
      </c>
      <c r="F10" s="18">
        <v>16</v>
      </c>
      <c r="G10" s="18">
        <v>13</v>
      </c>
      <c r="H10" s="18">
        <v>13</v>
      </c>
      <c r="I10" s="18">
        <v>0</v>
      </c>
      <c r="J10" s="18">
        <v>0</v>
      </c>
      <c r="K10" s="18">
        <f>SUM(A10:J10)</f>
        <v>80</v>
      </c>
      <c r="L10" s="18"/>
      <c r="M10" s="18">
        <v>40</v>
      </c>
      <c r="N10" s="19"/>
      <c r="O10" s="17"/>
      <c r="P10" s="14" t="s">
        <v>66</v>
      </c>
      <c r="Q10" s="18">
        <v>10</v>
      </c>
      <c r="R10" s="18">
        <v>16</v>
      </c>
      <c r="S10" s="18">
        <v>12</v>
      </c>
      <c r="T10" s="18">
        <v>16</v>
      </c>
      <c r="U10" s="18">
        <v>13</v>
      </c>
      <c r="V10" s="18">
        <v>13</v>
      </c>
      <c r="W10" s="18">
        <v>0</v>
      </c>
      <c r="X10" s="18">
        <v>0</v>
      </c>
      <c r="Y10" s="18">
        <f>SUM(O10:X10)</f>
        <v>80</v>
      </c>
      <c r="Z10" s="18"/>
      <c r="AA10" s="18">
        <v>40</v>
      </c>
    </row>
    <row r="11" spans="1:27" s="24" customFormat="1" ht="17.25" customHeight="1">
      <c r="A11" s="21">
        <v>1</v>
      </c>
      <c r="B11" s="21"/>
      <c r="C11" s="22">
        <v>10</v>
      </c>
      <c r="D11" s="22">
        <v>15</v>
      </c>
      <c r="E11" s="22">
        <v>12</v>
      </c>
      <c r="F11" s="22">
        <v>14</v>
      </c>
      <c r="G11" s="22">
        <v>10</v>
      </c>
      <c r="H11" s="22">
        <v>13</v>
      </c>
      <c r="I11" s="22"/>
      <c r="J11" s="22"/>
      <c r="K11" s="22">
        <f>SUM(C11:J11)</f>
        <v>74</v>
      </c>
      <c r="L11" s="22"/>
      <c r="M11" s="18">
        <f aca="true" t="shared" si="0" ref="M11:M26">ROUND(K11/2,0)</f>
        <v>37</v>
      </c>
      <c r="N11" s="23"/>
      <c r="O11" s="21">
        <f aca="true" t="shared" si="1" ref="O11:O24">A11</f>
        <v>1</v>
      </c>
      <c r="P11" s="21"/>
      <c r="Q11" s="22">
        <v>10</v>
      </c>
      <c r="R11" s="22">
        <v>15</v>
      </c>
      <c r="S11" s="22">
        <v>12</v>
      </c>
      <c r="T11" s="22">
        <v>14</v>
      </c>
      <c r="U11" s="22">
        <v>10</v>
      </c>
      <c r="V11" s="22">
        <v>13</v>
      </c>
      <c r="W11" s="22"/>
      <c r="X11" s="22"/>
      <c r="Y11" s="22">
        <f>SUM(Q11:X11)</f>
        <v>74</v>
      </c>
      <c r="Z11" s="22"/>
      <c r="AA11" s="18">
        <f aca="true" t="shared" si="2" ref="AA11:AA28">ROUND(Y11/2,0)</f>
        <v>37</v>
      </c>
    </row>
    <row r="12" spans="1:27" s="24" customFormat="1" ht="17.25" customHeight="1">
      <c r="A12" s="21">
        <v>2</v>
      </c>
      <c r="B12" s="21"/>
      <c r="C12" s="22">
        <v>10</v>
      </c>
      <c r="D12" s="22">
        <v>10</v>
      </c>
      <c r="E12" s="22">
        <v>3</v>
      </c>
      <c r="F12" s="22">
        <v>12</v>
      </c>
      <c r="G12" s="22">
        <v>7</v>
      </c>
      <c r="H12" s="22">
        <v>7</v>
      </c>
      <c r="I12" s="22"/>
      <c r="J12" s="22"/>
      <c r="K12" s="22">
        <f aca="true" t="shared" si="3" ref="K12:K26">SUM(C12:J12)</f>
        <v>49</v>
      </c>
      <c r="L12" s="22"/>
      <c r="M12" s="18">
        <f t="shared" si="0"/>
        <v>25</v>
      </c>
      <c r="N12" s="23"/>
      <c r="O12" s="21">
        <f t="shared" si="1"/>
        <v>2</v>
      </c>
      <c r="P12" s="21"/>
      <c r="Q12" s="22">
        <v>10</v>
      </c>
      <c r="R12" s="22">
        <v>10</v>
      </c>
      <c r="S12" s="22">
        <v>3</v>
      </c>
      <c r="T12" s="22">
        <v>12</v>
      </c>
      <c r="U12" s="22">
        <v>7</v>
      </c>
      <c r="V12" s="22">
        <v>7</v>
      </c>
      <c r="W12" s="22"/>
      <c r="X12" s="22"/>
      <c r="Y12" s="22">
        <f aca="true" t="shared" si="4" ref="Y12:Y28">SUM(Q12:X12)</f>
        <v>49</v>
      </c>
      <c r="Z12" s="22"/>
      <c r="AA12" s="18">
        <f t="shared" si="2"/>
        <v>25</v>
      </c>
    </row>
    <row r="13" spans="1:27" s="24" customFormat="1" ht="17.25" customHeight="1">
      <c r="A13" s="21">
        <v>3</v>
      </c>
      <c r="B13" s="21"/>
      <c r="C13" s="22">
        <v>10</v>
      </c>
      <c r="D13" s="22">
        <v>12</v>
      </c>
      <c r="E13" s="22">
        <v>4</v>
      </c>
      <c r="F13" s="22">
        <v>9</v>
      </c>
      <c r="G13" s="22">
        <v>8</v>
      </c>
      <c r="H13" s="22">
        <v>6</v>
      </c>
      <c r="I13" s="22"/>
      <c r="J13" s="22"/>
      <c r="K13" s="22">
        <f t="shared" si="3"/>
        <v>49</v>
      </c>
      <c r="L13" s="22"/>
      <c r="M13" s="18">
        <f t="shared" si="0"/>
        <v>25</v>
      </c>
      <c r="N13" s="23"/>
      <c r="O13" s="21">
        <f t="shared" si="1"/>
        <v>3</v>
      </c>
      <c r="P13" s="21"/>
      <c r="Q13" s="22">
        <v>10</v>
      </c>
      <c r="R13" s="22">
        <v>12</v>
      </c>
      <c r="S13" s="22">
        <v>4</v>
      </c>
      <c r="T13" s="22">
        <v>9</v>
      </c>
      <c r="U13" s="22">
        <v>8</v>
      </c>
      <c r="V13" s="22">
        <v>6</v>
      </c>
      <c r="W13" s="22"/>
      <c r="X13" s="22"/>
      <c r="Y13" s="22">
        <f t="shared" si="4"/>
        <v>49</v>
      </c>
      <c r="Z13" s="22"/>
      <c r="AA13" s="18">
        <f t="shared" si="2"/>
        <v>25</v>
      </c>
    </row>
    <row r="14" spans="1:27" s="24" customFormat="1" ht="17.25" customHeight="1">
      <c r="A14" s="21">
        <v>4</v>
      </c>
      <c r="B14" s="21"/>
      <c r="C14" s="22">
        <v>10</v>
      </c>
      <c r="D14" s="22">
        <v>15</v>
      </c>
      <c r="E14" s="22">
        <v>11</v>
      </c>
      <c r="F14" s="22">
        <v>11</v>
      </c>
      <c r="G14" s="22">
        <v>10</v>
      </c>
      <c r="H14" s="22">
        <v>7</v>
      </c>
      <c r="I14" s="22"/>
      <c r="J14" s="22"/>
      <c r="K14" s="22">
        <f t="shared" si="3"/>
        <v>64</v>
      </c>
      <c r="L14" s="22"/>
      <c r="M14" s="18">
        <f t="shared" si="0"/>
        <v>32</v>
      </c>
      <c r="N14" s="23"/>
      <c r="O14" s="21">
        <f t="shared" si="1"/>
        <v>4</v>
      </c>
      <c r="P14" s="21"/>
      <c r="Q14" s="22">
        <v>10</v>
      </c>
      <c r="R14" s="22">
        <v>15</v>
      </c>
      <c r="S14" s="22">
        <v>11</v>
      </c>
      <c r="T14" s="22">
        <v>11</v>
      </c>
      <c r="U14" s="22">
        <v>10</v>
      </c>
      <c r="V14" s="22">
        <v>7</v>
      </c>
      <c r="W14" s="22"/>
      <c r="X14" s="22"/>
      <c r="Y14" s="22">
        <f t="shared" si="4"/>
        <v>64</v>
      </c>
      <c r="Z14" s="22"/>
      <c r="AA14" s="18">
        <f t="shared" si="2"/>
        <v>32</v>
      </c>
    </row>
    <row r="15" spans="1:27" s="24" customFormat="1" ht="17.25" customHeight="1">
      <c r="A15" s="21">
        <v>5</v>
      </c>
      <c r="B15" s="21"/>
      <c r="C15" s="22">
        <v>10</v>
      </c>
      <c r="D15" s="22">
        <v>15</v>
      </c>
      <c r="E15" s="22">
        <v>11</v>
      </c>
      <c r="F15" s="22">
        <v>11</v>
      </c>
      <c r="G15" s="22">
        <v>10</v>
      </c>
      <c r="H15" s="22">
        <v>7</v>
      </c>
      <c r="I15" s="22"/>
      <c r="J15" s="22"/>
      <c r="K15" s="22">
        <f t="shared" si="3"/>
        <v>64</v>
      </c>
      <c r="L15" s="22"/>
      <c r="M15" s="18">
        <f t="shared" si="0"/>
        <v>32</v>
      </c>
      <c r="N15" s="23"/>
      <c r="O15" s="21">
        <f t="shared" si="1"/>
        <v>5</v>
      </c>
      <c r="P15" s="21"/>
      <c r="Q15" s="22">
        <v>10</v>
      </c>
      <c r="R15" s="22">
        <v>15</v>
      </c>
      <c r="S15" s="22">
        <v>11</v>
      </c>
      <c r="T15" s="22">
        <v>11</v>
      </c>
      <c r="U15" s="22">
        <v>10</v>
      </c>
      <c r="V15" s="22">
        <v>7</v>
      </c>
      <c r="W15" s="22"/>
      <c r="X15" s="22"/>
      <c r="Y15" s="22">
        <f t="shared" si="4"/>
        <v>64</v>
      </c>
      <c r="Z15" s="22"/>
      <c r="AA15" s="18">
        <f t="shared" si="2"/>
        <v>32</v>
      </c>
    </row>
    <row r="16" spans="1:27" s="24" customFormat="1" ht="17.25" customHeight="1">
      <c r="A16" s="21">
        <v>6</v>
      </c>
      <c r="B16" s="21"/>
      <c r="C16" s="22">
        <v>9</v>
      </c>
      <c r="D16" s="22">
        <v>13</v>
      </c>
      <c r="E16" s="22">
        <v>12</v>
      </c>
      <c r="F16" s="22">
        <v>11</v>
      </c>
      <c r="G16" s="22">
        <v>7</v>
      </c>
      <c r="H16" s="22">
        <v>7</v>
      </c>
      <c r="I16" s="22"/>
      <c r="J16" s="22"/>
      <c r="K16" s="22">
        <f t="shared" si="3"/>
        <v>59</v>
      </c>
      <c r="L16" s="22"/>
      <c r="M16" s="18">
        <f t="shared" si="0"/>
        <v>30</v>
      </c>
      <c r="N16" s="23"/>
      <c r="O16" s="21">
        <f t="shared" si="1"/>
        <v>6</v>
      </c>
      <c r="P16" s="21"/>
      <c r="Q16" s="22">
        <v>9</v>
      </c>
      <c r="R16" s="22">
        <v>13</v>
      </c>
      <c r="S16" s="22">
        <v>12</v>
      </c>
      <c r="T16" s="22">
        <v>11</v>
      </c>
      <c r="U16" s="22">
        <v>7</v>
      </c>
      <c r="V16" s="22">
        <v>7</v>
      </c>
      <c r="W16" s="22"/>
      <c r="X16" s="22"/>
      <c r="Y16" s="22">
        <f t="shared" si="4"/>
        <v>59</v>
      </c>
      <c r="Z16" s="22"/>
      <c r="AA16" s="18">
        <f t="shared" si="2"/>
        <v>30</v>
      </c>
    </row>
    <row r="17" spans="1:27" s="24" customFormat="1" ht="17.25" customHeight="1">
      <c r="A17" s="21">
        <v>7</v>
      </c>
      <c r="B17" s="21"/>
      <c r="C17" s="22">
        <v>9</v>
      </c>
      <c r="D17" s="22">
        <v>10</v>
      </c>
      <c r="E17" s="22">
        <v>10</v>
      </c>
      <c r="F17" s="22">
        <v>9</v>
      </c>
      <c r="G17" s="22">
        <v>6</v>
      </c>
      <c r="H17" s="22">
        <v>12</v>
      </c>
      <c r="I17" s="22"/>
      <c r="J17" s="22"/>
      <c r="K17" s="22">
        <f t="shared" si="3"/>
        <v>56</v>
      </c>
      <c r="L17" s="22"/>
      <c r="M17" s="18">
        <f t="shared" si="0"/>
        <v>28</v>
      </c>
      <c r="N17" s="23"/>
      <c r="O17" s="21">
        <f t="shared" si="1"/>
        <v>7</v>
      </c>
      <c r="P17" s="21"/>
      <c r="Q17" s="22">
        <v>9</v>
      </c>
      <c r="R17" s="22">
        <v>10</v>
      </c>
      <c r="S17" s="22">
        <v>10</v>
      </c>
      <c r="T17" s="22">
        <v>9</v>
      </c>
      <c r="U17" s="22">
        <v>6</v>
      </c>
      <c r="V17" s="22">
        <v>12</v>
      </c>
      <c r="W17" s="22"/>
      <c r="X17" s="22"/>
      <c r="Y17" s="22">
        <f t="shared" si="4"/>
        <v>56</v>
      </c>
      <c r="Z17" s="22"/>
      <c r="AA17" s="18">
        <f t="shared" si="2"/>
        <v>28</v>
      </c>
    </row>
    <row r="18" spans="1:27" s="24" customFormat="1" ht="17.25" customHeight="1">
      <c r="A18" s="21">
        <v>8</v>
      </c>
      <c r="B18" s="21"/>
      <c r="C18" s="22">
        <v>9</v>
      </c>
      <c r="D18" s="22">
        <v>8</v>
      </c>
      <c r="E18" s="22">
        <v>3</v>
      </c>
      <c r="F18" s="22">
        <v>9</v>
      </c>
      <c r="G18" s="22">
        <v>4</v>
      </c>
      <c r="H18" s="22">
        <v>6</v>
      </c>
      <c r="I18" s="22"/>
      <c r="J18" s="22"/>
      <c r="K18" s="22">
        <f t="shared" si="3"/>
        <v>39</v>
      </c>
      <c r="L18" s="22"/>
      <c r="M18" s="18">
        <f t="shared" si="0"/>
        <v>20</v>
      </c>
      <c r="N18" s="23"/>
      <c r="O18" s="21">
        <f t="shared" si="1"/>
        <v>8</v>
      </c>
      <c r="P18" s="21"/>
      <c r="Q18" s="22">
        <v>9</v>
      </c>
      <c r="R18" s="22">
        <v>8</v>
      </c>
      <c r="S18" s="22">
        <v>3</v>
      </c>
      <c r="T18" s="22">
        <v>9</v>
      </c>
      <c r="U18" s="22">
        <v>4</v>
      </c>
      <c r="V18" s="22">
        <v>6</v>
      </c>
      <c r="W18" s="22"/>
      <c r="X18" s="22"/>
      <c r="Y18" s="22">
        <f t="shared" si="4"/>
        <v>39</v>
      </c>
      <c r="Z18" s="22"/>
      <c r="AA18" s="18">
        <f t="shared" si="2"/>
        <v>20</v>
      </c>
    </row>
    <row r="19" spans="1:27" s="24" customFormat="1" ht="17.25" customHeight="1">
      <c r="A19" s="21">
        <v>9</v>
      </c>
      <c r="B19" s="21"/>
      <c r="C19" s="22">
        <v>9</v>
      </c>
      <c r="D19" s="22">
        <v>11</v>
      </c>
      <c r="E19" s="22">
        <v>5</v>
      </c>
      <c r="F19" s="22">
        <v>9</v>
      </c>
      <c r="G19" s="22">
        <v>5</v>
      </c>
      <c r="H19" s="22">
        <v>8</v>
      </c>
      <c r="I19" s="22"/>
      <c r="J19" s="22"/>
      <c r="K19" s="22">
        <f t="shared" si="3"/>
        <v>47</v>
      </c>
      <c r="L19" s="22"/>
      <c r="M19" s="18">
        <f t="shared" si="0"/>
        <v>24</v>
      </c>
      <c r="N19" s="23"/>
      <c r="O19" s="21">
        <f t="shared" si="1"/>
        <v>9</v>
      </c>
      <c r="P19" s="21"/>
      <c r="Q19" s="22">
        <v>9</v>
      </c>
      <c r="R19" s="22">
        <v>11</v>
      </c>
      <c r="S19" s="22">
        <v>5</v>
      </c>
      <c r="T19" s="22">
        <v>9</v>
      </c>
      <c r="U19" s="22">
        <v>5</v>
      </c>
      <c r="V19" s="22">
        <v>8</v>
      </c>
      <c r="W19" s="22"/>
      <c r="X19" s="22"/>
      <c r="Y19" s="22">
        <f t="shared" si="4"/>
        <v>47</v>
      </c>
      <c r="Z19" s="22"/>
      <c r="AA19" s="18">
        <f t="shared" si="2"/>
        <v>24</v>
      </c>
    </row>
    <row r="20" spans="1:27" s="24" customFormat="1" ht="17.25" customHeight="1">
      <c r="A20" s="21">
        <v>10</v>
      </c>
      <c r="B20" s="21"/>
      <c r="C20" s="22">
        <v>5</v>
      </c>
      <c r="D20" s="22">
        <v>6</v>
      </c>
      <c r="E20" s="22">
        <v>0</v>
      </c>
      <c r="F20" s="22">
        <v>0</v>
      </c>
      <c r="G20" s="22">
        <v>1</v>
      </c>
      <c r="H20" s="22">
        <v>0</v>
      </c>
      <c r="I20" s="22"/>
      <c r="J20" s="22"/>
      <c r="K20" s="22">
        <f t="shared" si="3"/>
        <v>12</v>
      </c>
      <c r="L20" s="22"/>
      <c r="M20" s="18">
        <f t="shared" si="0"/>
        <v>6</v>
      </c>
      <c r="N20" s="23"/>
      <c r="O20" s="21">
        <f t="shared" si="1"/>
        <v>10</v>
      </c>
      <c r="P20" s="21"/>
      <c r="Q20" s="22">
        <v>5</v>
      </c>
      <c r="R20" s="22">
        <v>6</v>
      </c>
      <c r="S20" s="22">
        <v>0</v>
      </c>
      <c r="T20" s="22">
        <v>0</v>
      </c>
      <c r="U20" s="22">
        <v>1</v>
      </c>
      <c r="V20" s="22">
        <v>0</v>
      </c>
      <c r="W20" s="22"/>
      <c r="X20" s="22"/>
      <c r="Y20" s="22">
        <f t="shared" si="4"/>
        <v>12</v>
      </c>
      <c r="Z20" s="22"/>
      <c r="AA20" s="18">
        <f t="shared" si="2"/>
        <v>6</v>
      </c>
    </row>
    <row r="21" spans="1:27" s="24" customFormat="1" ht="17.25" customHeight="1">
      <c r="A21" s="21">
        <v>11</v>
      </c>
      <c r="B21" s="21"/>
      <c r="C21" s="22">
        <v>10</v>
      </c>
      <c r="D21" s="22">
        <v>14</v>
      </c>
      <c r="E21" s="22">
        <v>11</v>
      </c>
      <c r="F21" s="22">
        <v>12</v>
      </c>
      <c r="G21" s="22">
        <v>5</v>
      </c>
      <c r="H21" s="22">
        <v>11</v>
      </c>
      <c r="I21" s="22"/>
      <c r="J21" s="22"/>
      <c r="K21" s="22">
        <f t="shared" si="3"/>
        <v>63</v>
      </c>
      <c r="L21" s="22"/>
      <c r="M21" s="18">
        <f t="shared" si="0"/>
        <v>32</v>
      </c>
      <c r="N21" s="23"/>
      <c r="O21" s="21">
        <f t="shared" si="1"/>
        <v>11</v>
      </c>
      <c r="P21" s="21"/>
      <c r="Q21" s="22">
        <v>10</v>
      </c>
      <c r="R21" s="22">
        <v>14</v>
      </c>
      <c r="S21" s="22">
        <v>11</v>
      </c>
      <c r="T21" s="22">
        <v>12</v>
      </c>
      <c r="U21" s="22">
        <v>5</v>
      </c>
      <c r="V21" s="22">
        <v>11</v>
      </c>
      <c r="W21" s="22"/>
      <c r="X21" s="22"/>
      <c r="Y21" s="22">
        <f t="shared" si="4"/>
        <v>63</v>
      </c>
      <c r="Z21" s="22"/>
      <c r="AA21" s="18">
        <f t="shared" si="2"/>
        <v>32</v>
      </c>
    </row>
    <row r="22" spans="1:27" s="24" customFormat="1" ht="17.25" customHeight="1">
      <c r="A22" s="21">
        <v>12</v>
      </c>
      <c r="B22" s="21"/>
      <c r="C22" s="22">
        <v>10</v>
      </c>
      <c r="D22" s="22">
        <v>14</v>
      </c>
      <c r="E22" s="22">
        <v>11</v>
      </c>
      <c r="F22" s="22">
        <v>12</v>
      </c>
      <c r="G22" s="22">
        <v>5</v>
      </c>
      <c r="H22" s="22">
        <v>11</v>
      </c>
      <c r="I22" s="22"/>
      <c r="J22" s="22"/>
      <c r="K22" s="22">
        <f t="shared" si="3"/>
        <v>63</v>
      </c>
      <c r="L22" s="22"/>
      <c r="M22" s="18">
        <f t="shared" si="0"/>
        <v>32</v>
      </c>
      <c r="N22" s="23"/>
      <c r="O22" s="21">
        <f t="shared" si="1"/>
        <v>12</v>
      </c>
      <c r="P22" s="21"/>
      <c r="Q22" s="22">
        <v>10</v>
      </c>
      <c r="R22" s="22">
        <v>14</v>
      </c>
      <c r="S22" s="22">
        <v>11</v>
      </c>
      <c r="T22" s="22">
        <v>12</v>
      </c>
      <c r="U22" s="22">
        <v>5</v>
      </c>
      <c r="V22" s="22">
        <v>11</v>
      </c>
      <c r="W22" s="22"/>
      <c r="X22" s="22"/>
      <c r="Y22" s="22">
        <f t="shared" si="4"/>
        <v>63</v>
      </c>
      <c r="Z22" s="22"/>
      <c r="AA22" s="18">
        <f t="shared" si="2"/>
        <v>32</v>
      </c>
    </row>
    <row r="23" spans="1:27" s="24" customFormat="1" ht="17.25" customHeight="1">
      <c r="A23" s="21">
        <v>13</v>
      </c>
      <c r="B23" s="21"/>
      <c r="C23" s="22">
        <v>8</v>
      </c>
      <c r="D23" s="22">
        <v>9</v>
      </c>
      <c r="E23" s="22">
        <v>9</v>
      </c>
      <c r="F23" s="22">
        <v>6</v>
      </c>
      <c r="G23" s="22">
        <v>8</v>
      </c>
      <c r="H23" s="22">
        <v>3</v>
      </c>
      <c r="I23" s="22"/>
      <c r="J23" s="22"/>
      <c r="K23" s="22">
        <f t="shared" si="3"/>
        <v>43</v>
      </c>
      <c r="L23" s="22"/>
      <c r="M23" s="18">
        <f t="shared" si="0"/>
        <v>22</v>
      </c>
      <c r="N23" s="23"/>
      <c r="O23" s="21">
        <f t="shared" si="1"/>
        <v>13</v>
      </c>
      <c r="P23" s="21"/>
      <c r="Q23" s="22">
        <v>8</v>
      </c>
      <c r="R23" s="22">
        <v>9</v>
      </c>
      <c r="S23" s="22">
        <v>9</v>
      </c>
      <c r="T23" s="22">
        <v>6</v>
      </c>
      <c r="U23" s="22">
        <v>8</v>
      </c>
      <c r="V23" s="22">
        <v>3</v>
      </c>
      <c r="W23" s="22"/>
      <c r="X23" s="22"/>
      <c r="Y23" s="22">
        <f t="shared" si="4"/>
        <v>43</v>
      </c>
      <c r="Z23" s="22"/>
      <c r="AA23" s="18">
        <f t="shared" si="2"/>
        <v>22</v>
      </c>
    </row>
    <row r="24" spans="1:27" s="24" customFormat="1" ht="17.25" customHeight="1">
      <c r="A24" s="21">
        <v>14</v>
      </c>
      <c r="B24" s="21"/>
      <c r="C24" s="22">
        <v>10</v>
      </c>
      <c r="D24" s="22">
        <v>12</v>
      </c>
      <c r="E24" s="22">
        <v>12</v>
      </c>
      <c r="F24" s="22">
        <v>11</v>
      </c>
      <c r="G24" s="22">
        <v>7</v>
      </c>
      <c r="H24" s="22">
        <v>6</v>
      </c>
      <c r="I24" s="22"/>
      <c r="J24" s="22"/>
      <c r="K24" s="22">
        <f t="shared" si="3"/>
        <v>58</v>
      </c>
      <c r="L24" s="22"/>
      <c r="M24" s="18">
        <f t="shared" si="0"/>
        <v>29</v>
      </c>
      <c r="N24" s="23"/>
      <c r="O24" s="21">
        <f t="shared" si="1"/>
        <v>14</v>
      </c>
      <c r="P24" s="21"/>
      <c r="Q24" s="22">
        <v>10</v>
      </c>
      <c r="R24" s="22">
        <v>12</v>
      </c>
      <c r="S24" s="22">
        <v>12</v>
      </c>
      <c r="T24" s="22">
        <v>11</v>
      </c>
      <c r="U24" s="22">
        <v>7</v>
      </c>
      <c r="V24" s="22">
        <v>6</v>
      </c>
      <c r="W24" s="22"/>
      <c r="X24" s="22"/>
      <c r="Y24" s="22">
        <f t="shared" si="4"/>
        <v>58</v>
      </c>
      <c r="Z24" s="22"/>
      <c r="AA24" s="18">
        <f t="shared" si="2"/>
        <v>29</v>
      </c>
    </row>
    <row r="25" spans="1:27" s="24" customFormat="1" ht="17.25" customHeight="1">
      <c r="A25" s="21">
        <v>15</v>
      </c>
      <c r="B25" s="21"/>
      <c r="C25" s="22">
        <v>10</v>
      </c>
      <c r="D25" s="22">
        <v>13</v>
      </c>
      <c r="E25" s="22">
        <v>12</v>
      </c>
      <c r="F25" s="22">
        <v>15</v>
      </c>
      <c r="G25" s="22">
        <v>9</v>
      </c>
      <c r="H25" s="22">
        <v>6</v>
      </c>
      <c r="I25" s="22"/>
      <c r="J25" s="22"/>
      <c r="K25" s="22">
        <f t="shared" si="3"/>
        <v>65</v>
      </c>
      <c r="L25" s="22"/>
      <c r="M25" s="18">
        <f t="shared" si="0"/>
        <v>33</v>
      </c>
      <c r="N25" s="23"/>
      <c r="O25" s="21">
        <f>A25</f>
        <v>15</v>
      </c>
      <c r="P25" s="21"/>
      <c r="Q25" s="22">
        <v>10</v>
      </c>
      <c r="R25" s="22">
        <v>13</v>
      </c>
      <c r="S25" s="22">
        <v>12</v>
      </c>
      <c r="T25" s="22">
        <v>15</v>
      </c>
      <c r="U25" s="22">
        <v>9</v>
      </c>
      <c r="V25" s="22">
        <v>6</v>
      </c>
      <c r="W25" s="22"/>
      <c r="X25" s="22"/>
      <c r="Y25" s="22">
        <f t="shared" si="4"/>
        <v>65</v>
      </c>
      <c r="Z25" s="22"/>
      <c r="AA25" s="18">
        <f t="shared" si="2"/>
        <v>33</v>
      </c>
    </row>
    <row r="26" spans="1:27" s="24" customFormat="1" ht="17.25" customHeight="1">
      <c r="A26" s="21">
        <v>16</v>
      </c>
      <c r="B26" s="21"/>
      <c r="C26" s="22">
        <v>9</v>
      </c>
      <c r="D26" s="22">
        <v>12</v>
      </c>
      <c r="E26" s="22">
        <v>12</v>
      </c>
      <c r="F26" s="22">
        <v>11</v>
      </c>
      <c r="G26" s="22">
        <v>9</v>
      </c>
      <c r="H26" s="22">
        <v>6</v>
      </c>
      <c r="I26" s="22"/>
      <c r="J26" s="22"/>
      <c r="K26" s="22">
        <f t="shared" si="3"/>
        <v>59</v>
      </c>
      <c r="L26" s="22"/>
      <c r="M26" s="18">
        <f t="shared" si="0"/>
        <v>30</v>
      </c>
      <c r="N26" s="23"/>
      <c r="O26" s="21">
        <f>A26</f>
        <v>16</v>
      </c>
      <c r="P26" s="21"/>
      <c r="Q26" s="22">
        <v>9</v>
      </c>
      <c r="R26" s="22">
        <v>12</v>
      </c>
      <c r="S26" s="22">
        <v>12</v>
      </c>
      <c r="T26" s="22">
        <v>11</v>
      </c>
      <c r="U26" s="22">
        <v>9</v>
      </c>
      <c r="V26" s="22">
        <v>6</v>
      </c>
      <c r="W26" s="22"/>
      <c r="X26" s="22"/>
      <c r="Y26" s="22">
        <f t="shared" si="4"/>
        <v>59</v>
      </c>
      <c r="Z26" s="22"/>
      <c r="AA26" s="18">
        <f t="shared" si="2"/>
        <v>30</v>
      </c>
    </row>
    <row r="27" spans="1:27" s="24" customFormat="1" ht="17.25" customHeight="1">
      <c r="A27" s="21">
        <v>17</v>
      </c>
      <c r="B27" s="21"/>
      <c r="C27" s="22">
        <v>9</v>
      </c>
      <c r="D27" s="22">
        <v>12</v>
      </c>
      <c r="E27" s="22">
        <v>12</v>
      </c>
      <c r="F27" s="22">
        <v>11</v>
      </c>
      <c r="G27" s="22">
        <v>9</v>
      </c>
      <c r="H27" s="22">
        <v>6</v>
      </c>
      <c r="I27" s="22"/>
      <c r="J27" s="22"/>
      <c r="K27" s="22">
        <f>SUM(C27:J27)</f>
        <v>59</v>
      </c>
      <c r="L27" s="22"/>
      <c r="M27" s="18">
        <f>ROUND(K27/2,0)</f>
        <v>30</v>
      </c>
      <c r="N27" s="23"/>
      <c r="O27" s="21">
        <f>A27</f>
        <v>17</v>
      </c>
      <c r="P27" s="21"/>
      <c r="Q27" s="22">
        <v>9</v>
      </c>
      <c r="R27" s="22">
        <v>12</v>
      </c>
      <c r="S27" s="22">
        <v>12</v>
      </c>
      <c r="T27" s="22">
        <v>11</v>
      </c>
      <c r="U27" s="22">
        <v>9</v>
      </c>
      <c r="V27" s="22">
        <v>6</v>
      </c>
      <c r="W27" s="22"/>
      <c r="X27" s="22"/>
      <c r="Y27" s="22">
        <f t="shared" si="4"/>
        <v>59</v>
      </c>
      <c r="Z27" s="22"/>
      <c r="AA27" s="18">
        <f t="shared" si="2"/>
        <v>30</v>
      </c>
    </row>
    <row r="28" spans="1:27" s="24" customFormat="1" ht="17.25" customHeight="1">
      <c r="A28" s="21">
        <v>18</v>
      </c>
      <c r="B28" s="21"/>
      <c r="C28" s="22">
        <v>9</v>
      </c>
      <c r="D28" s="22">
        <v>12</v>
      </c>
      <c r="E28" s="22">
        <v>12</v>
      </c>
      <c r="F28" s="22">
        <v>11</v>
      </c>
      <c r="G28" s="22">
        <v>9</v>
      </c>
      <c r="H28" s="22">
        <v>6</v>
      </c>
      <c r="I28" s="22"/>
      <c r="J28" s="22"/>
      <c r="K28" s="22">
        <f>SUM(C28:J28)</f>
        <v>59</v>
      </c>
      <c r="L28" s="22"/>
      <c r="M28" s="18">
        <f>ROUND(K28/2,0)</f>
        <v>30</v>
      </c>
      <c r="N28" s="23"/>
      <c r="O28" s="21">
        <f>A28</f>
        <v>18</v>
      </c>
      <c r="P28" s="21"/>
      <c r="Q28" s="22">
        <v>9</v>
      </c>
      <c r="R28" s="22">
        <v>12</v>
      </c>
      <c r="S28" s="22">
        <v>12</v>
      </c>
      <c r="T28" s="22">
        <v>11</v>
      </c>
      <c r="U28" s="22">
        <v>9</v>
      </c>
      <c r="V28" s="22">
        <v>6</v>
      </c>
      <c r="W28" s="22"/>
      <c r="X28" s="22"/>
      <c r="Y28" s="22">
        <f t="shared" si="4"/>
        <v>59</v>
      </c>
      <c r="Z28" s="22"/>
      <c r="AA28" s="18">
        <f t="shared" si="2"/>
        <v>30</v>
      </c>
    </row>
    <row r="29" spans="1:27" s="24" customFormat="1" ht="17.25" customHeight="1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18"/>
      <c r="N29" s="23"/>
      <c r="O29" s="21"/>
      <c r="P29" s="2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18"/>
    </row>
    <row r="30" spans="1:27" s="24" customFormat="1" ht="17.25" customHeight="1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21"/>
      <c r="P30" s="21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s="24" customFormat="1" ht="17.25" customHeight="1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1"/>
      <c r="P31" s="21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s="24" customFormat="1" ht="17.25" customHeight="1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1"/>
      <c r="P32" s="21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s="24" customFormat="1" ht="17.25" customHeight="1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1"/>
      <c r="P33" s="21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s="24" customFormat="1" ht="17.25" customHeight="1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/>
      <c r="O34" s="21"/>
      <c r="P34" s="21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s="24" customFormat="1" ht="17.25" customHeight="1">
      <c r="A35" s="21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/>
      <c r="O35" s="21"/>
      <c r="P35" s="21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s="24" customFormat="1" ht="17.25" customHeight="1">
      <c r="A36" s="21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3"/>
      <c r="O36" s="21"/>
      <c r="P36" s="21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s="24" customFormat="1" ht="17.25" customHeight="1">
      <c r="A37" s="21"/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3"/>
      <c r="O37" s="21"/>
      <c r="P37" s="21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s="24" customFormat="1" ht="102" customHeight="1">
      <c r="A38" s="137" t="s">
        <v>67</v>
      </c>
      <c r="B38" s="137"/>
      <c r="C38" s="137"/>
      <c r="D38" s="137"/>
      <c r="E38" s="137" t="s">
        <v>68</v>
      </c>
      <c r="F38" s="137"/>
      <c r="G38" s="137"/>
      <c r="H38" s="137"/>
      <c r="I38" s="137"/>
      <c r="J38" s="137" t="s">
        <v>69</v>
      </c>
      <c r="K38" s="137"/>
      <c r="L38" s="137"/>
      <c r="M38" s="137"/>
      <c r="N38" s="23"/>
      <c r="O38" s="137" t="s">
        <v>67</v>
      </c>
      <c r="P38" s="137"/>
      <c r="Q38" s="137"/>
      <c r="R38" s="137"/>
      <c r="S38" s="137" t="s">
        <v>68</v>
      </c>
      <c r="T38" s="137"/>
      <c r="U38" s="137"/>
      <c r="V38" s="137"/>
      <c r="W38" s="137"/>
      <c r="X38" s="137" t="s">
        <v>69</v>
      </c>
      <c r="Y38" s="137"/>
      <c r="Z38" s="137"/>
      <c r="AA38" s="137"/>
    </row>
    <row r="39" spans="1:27" s="26" customFormat="1" ht="9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10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s="9" customFormat="1" ht="20.25" customHeight="1">
      <c r="A40" s="140" t="s">
        <v>53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8"/>
      <c r="O40" s="140" t="s">
        <v>53</v>
      </c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</row>
    <row r="41" spans="1:27" s="11" customFormat="1" ht="27" customHeight="1">
      <c r="A41" s="138" t="str">
        <f>A2</f>
        <v>*¡ti&amp;yisiHi l(*Kiti pir&amp;xii-2016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0"/>
      <c r="O41" s="138" t="str">
        <f>A41</f>
        <v>*¡ti&amp;yisiHi l(*Kiti pir&amp;xii-2016</v>
      </c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</row>
    <row r="42" spans="1:27" s="11" customFormat="1" ht="24" customHeight="1">
      <c r="A42" s="139" t="s">
        <v>54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0"/>
      <c r="O42" s="139" t="s">
        <v>54</v>
      </c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</row>
    <row r="43" spans="1:27" s="11" customFormat="1" ht="20.25" customHeight="1">
      <c r="A43" s="135" t="s">
        <v>55</v>
      </c>
      <c r="B43" s="135"/>
      <c r="C43" s="135"/>
      <c r="D43" s="135"/>
      <c r="E43" s="136" t="str">
        <f>E4</f>
        <v>viDp_ri an_pimi p{iWi*mik SiiLi</v>
      </c>
      <c r="F43" s="136"/>
      <c r="G43" s="136"/>
      <c r="H43" s="136"/>
      <c r="I43" s="136"/>
      <c r="J43" s="136"/>
      <c r="K43" s="136"/>
      <c r="L43" s="136"/>
      <c r="M43" s="136"/>
      <c r="N43" s="10"/>
      <c r="O43" s="135" t="s">
        <v>55</v>
      </c>
      <c r="P43" s="135"/>
      <c r="Q43" s="135"/>
      <c r="R43" s="135"/>
      <c r="S43" s="136" t="str">
        <f>E43</f>
        <v>viDp_ri an_pimi p{iWi*mik SiiLi</v>
      </c>
      <c r="T43" s="136"/>
      <c r="U43" s="136"/>
      <c r="V43" s="136"/>
      <c r="W43" s="136"/>
      <c r="X43" s="136"/>
      <c r="Y43" s="136"/>
      <c r="Z43" s="136"/>
      <c r="AA43" s="136"/>
    </row>
    <row r="44" spans="1:27" s="11" customFormat="1" ht="20.25" customHeight="1">
      <c r="A44" s="135" t="s">
        <v>57</v>
      </c>
      <c r="B44" s="135"/>
      <c r="C44" s="12">
        <f>C5</f>
        <v>8</v>
      </c>
      <c r="D44" s="135" t="s">
        <v>58</v>
      </c>
      <c r="E44" s="135"/>
      <c r="F44" s="135"/>
      <c r="G44" s="135"/>
      <c r="H44" s="135" t="s">
        <v>59</v>
      </c>
      <c r="I44" s="135"/>
      <c r="J44" s="135"/>
      <c r="K44" s="136" t="s">
        <v>70</v>
      </c>
      <c r="L44" s="136"/>
      <c r="M44" s="136"/>
      <c r="N44" s="10"/>
      <c r="O44" s="135" t="s">
        <v>57</v>
      </c>
      <c r="P44" s="135"/>
      <c r="Q44" s="12">
        <f>C44</f>
        <v>8</v>
      </c>
      <c r="R44" s="135" t="s">
        <v>58</v>
      </c>
      <c r="S44" s="135"/>
      <c r="T44" s="135"/>
      <c r="U44" s="135"/>
      <c r="V44" s="135" t="s">
        <v>59</v>
      </c>
      <c r="W44" s="135"/>
      <c r="X44" s="135"/>
      <c r="Y44" s="136" t="s">
        <v>114</v>
      </c>
      <c r="Z44" s="136"/>
      <c r="AA44" s="136"/>
    </row>
    <row r="45" spans="1:27" s="11" customFormat="1" ht="20.25" customHeight="1">
      <c r="A45" s="135" t="s">
        <v>62</v>
      </c>
      <c r="B45" s="135"/>
      <c r="C45" s="135"/>
      <c r="D45" s="135"/>
      <c r="E45" s="135"/>
      <c r="F45" s="136">
        <f>F6</f>
        <v>17</v>
      </c>
      <c r="G45" s="136"/>
      <c r="H45" s="1"/>
      <c r="I45" s="10"/>
      <c r="J45" s="10"/>
      <c r="K45" s="10"/>
      <c r="L45" s="10"/>
      <c r="M45" s="10"/>
      <c r="N45" s="10"/>
      <c r="O45" s="135" t="s">
        <v>62</v>
      </c>
      <c r="P45" s="135"/>
      <c r="Q45" s="135"/>
      <c r="R45" s="135"/>
      <c r="S45" s="135"/>
      <c r="T45" s="136">
        <f>F45</f>
        <v>17</v>
      </c>
      <c r="U45" s="136"/>
      <c r="V45" s="10"/>
      <c r="W45" s="10"/>
      <c r="X45" s="10"/>
      <c r="Y45" s="10"/>
      <c r="Z45" s="10"/>
      <c r="AA45" s="10"/>
    </row>
    <row r="46" spans="1:27" s="11" customFormat="1" ht="20.25" customHeight="1">
      <c r="A46" s="135" t="s">
        <v>63</v>
      </c>
      <c r="B46" s="135"/>
      <c r="C46" s="135"/>
      <c r="D46" s="136">
        <f>D7</f>
        <v>17</v>
      </c>
      <c r="E46" s="136"/>
      <c r="F46" s="135" t="s">
        <v>64</v>
      </c>
      <c r="G46" s="135"/>
      <c r="H46" s="135"/>
      <c r="I46" s="135"/>
      <c r="J46" s="135"/>
      <c r="K46" s="136">
        <f>K7</f>
        <v>17</v>
      </c>
      <c r="L46" s="136"/>
      <c r="M46" s="10"/>
      <c r="N46" s="10"/>
      <c r="O46" s="135" t="s">
        <v>63</v>
      </c>
      <c r="P46" s="135"/>
      <c r="Q46" s="135"/>
      <c r="R46" s="136">
        <f>D46</f>
        <v>17</v>
      </c>
      <c r="S46" s="136"/>
      <c r="T46" s="135" t="s">
        <v>64</v>
      </c>
      <c r="U46" s="135"/>
      <c r="V46" s="135"/>
      <c r="W46" s="135"/>
      <c r="X46" s="135"/>
      <c r="Y46" s="136">
        <f>K46</f>
        <v>17</v>
      </c>
      <c r="Z46" s="136"/>
      <c r="AA46" s="10"/>
    </row>
    <row r="47" spans="1:27" s="9" customFormat="1" ht="4.5" customHeight="1">
      <c r="A47" s="8"/>
      <c r="B47" s="8"/>
      <c r="C47" s="8"/>
      <c r="D47" s="13"/>
      <c r="E47" s="13"/>
      <c r="F47" s="8"/>
      <c r="G47" s="8"/>
      <c r="H47" s="8"/>
      <c r="I47" s="8"/>
      <c r="J47" s="8"/>
      <c r="K47" s="13"/>
      <c r="L47" s="13"/>
      <c r="M47" s="8"/>
      <c r="N47" s="8"/>
      <c r="O47" s="8"/>
      <c r="P47" s="8"/>
      <c r="Q47" s="8"/>
      <c r="R47" s="13"/>
      <c r="S47" s="13"/>
      <c r="T47" s="8"/>
      <c r="U47" s="8"/>
      <c r="V47" s="8"/>
      <c r="W47" s="8"/>
      <c r="X47" s="8"/>
      <c r="Y47" s="13"/>
      <c r="Z47" s="13"/>
      <c r="AA47" s="8"/>
    </row>
    <row r="48" spans="1:27" s="16" customFormat="1" ht="39" customHeight="1">
      <c r="A48" s="14" t="s">
        <v>0</v>
      </c>
      <c r="B48" s="14" t="s">
        <v>65</v>
      </c>
      <c r="C48" s="14">
        <v>1</v>
      </c>
      <c r="D48" s="14">
        <v>2</v>
      </c>
      <c r="E48" s="14">
        <v>3</v>
      </c>
      <c r="F48" s="14">
        <v>4</v>
      </c>
      <c r="G48" s="14">
        <v>5</v>
      </c>
      <c r="H48" s="14">
        <v>6</v>
      </c>
      <c r="I48" s="14">
        <v>7</v>
      </c>
      <c r="J48" s="14">
        <v>8</v>
      </c>
      <c r="K48" s="14">
        <v>9</v>
      </c>
      <c r="L48" s="14">
        <v>10</v>
      </c>
      <c r="M48" s="14" t="s">
        <v>66</v>
      </c>
      <c r="N48" s="15"/>
      <c r="O48" s="14" t="s">
        <v>0</v>
      </c>
      <c r="P48" s="14" t="s">
        <v>65</v>
      </c>
      <c r="Q48" s="14">
        <v>1</v>
      </c>
      <c r="R48" s="14">
        <v>2</v>
      </c>
      <c r="S48" s="14">
        <v>3</v>
      </c>
      <c r="T48" s="14">
        <v>4</v>
      </c>
      <c r="U48" s="14">
        <v>5</v>
      </c>
      <c r="V48" s="14">
        <v>6</v>
      </c>
      <c r="W48" s="14">
        <v>7</v>
      </c>
      <c r="X48" s="14">
        <v>8</v>
      </c>
      <c r="Y48" s="14">
        <v>9</v>
      </c>
      <c r="Z48" s="14">
        <v>10</v>
      </c>
      <c r="AA48" s="14" t="s">
        <v>66</v>
      </c>
    </row>
    <row r="49" spans="1:27" s="20" customFormat="1" ht="39" customHeight="1">
      <c r="A49" s="17"/>
      <c r="B49" s="14" t="s">
        <v>66</v>
      </c>
      <c r="C49" s="18">
        <v>10</v>
      </c>
      <c r="D49" s="18">
        <v>16</v>
      </c>
      <c r="E49" s="18">
        <v>12</v>
      </c>
      <c r="F49" s="18">
        <v>16</v>
      </c>
      <c r="G49" s="18">
        <v>13</v>
      </c>
      <c r="H49" s="18">
        <v>13</v>
      </c>
      <c r="I49" s="18">
        <v>0</v>
      </c>
      <c r="J49" s="18">
        <v>0</v>
      </c>
      <c r="K49" s="18">
        <f>SUM(A49:J49)</f>
        <v>80</v>
      </c>
      <c r="L49" s="18"/>
      <c r="M49" s="18">
        <v>40</v>
      </c>
      <c r="N49" s="19"/>
      <c r="O49" s="17"/>
      <c r="P49" s="14" t="s">
        <v>66</v>
      </c>
      <c r="Q49" s="18">
        <v>10</v>
      </c>
      <c r="R49" s="18">
        <v>16</v>
      </c>
      <c r="S49" s="18">
        <v>12</v>
      </c>
      <c r="T49" s="18">
        <v>16</v>
      </c>
      <c r="U49" s="18">
        <v>13</v>
      </c>
      <c r="V49" s="18">
        <v>13</v>
      </c>
      <c r="W49" s="18">
        <v>0</v>
      </c>
      <c r="X49" s="18">
        <v>0</v>
      </c>
      <c r="Y49" s="18">
        <f>SUM(O49:X49)</f>
        <v>80</v>
      </c>
      <c r="Z49" s="18"/>
      <c r="AA49" s="18">
        <v>40</v>
      </c>
    </row>
    <row r="50" spans="1:27" s="24" customFormat="1" ht="17.25" customHeight="1">
      <c r="A50" s="21">
        <f aca="true" t="shared" si="5" ref="A50:A67">A11</f>
        <v>1</v>
      </c>
      <c r="B50" s="21"/>
      <c r="C50" s="22">
        <v>10</v>
      </c>
      <c r="D50" s="22">
        <v>15</v>
      </c>
      <c r="E50" s="22">
        <v>12</v>
      </c>
      <c r="F50" s="22">
        <v>14</v>
      </c>
      <c r="G50" s="22">
        <v>10</v>
      </c>
      <c r="H50" s="22">
        <v>13</v>
      </c>
      <c r="I50" s="22"/>
      <c r="J50" s="22"/>
      <c r="K50" s="22">
        <f>SUM(C50:J50)</f>
        <v>74</v>
      </c>
      <c r="L50" s="22"/>
      <c r="M50" s="18">
        <f aca="true" t="shared" si="6" ref="M50:M65">ROUND(K50/2,0)</f>
        <v>37</v>
      </c>
      <c r="N50" s="23"/>
      <c r="O50" s="21">
        <f aca="true" t="shared" si="7" ref="O50:O63">A50</f>
        <v>1</v>
      </c>
      <c r="P50" s="21"/>
      <c r="Q50" s="22">
        <v>10</v>
      </c>
      <c r="R50" s="22">
        <v>15</v>
      </c>
      <c r="S50" s="22">
        <v>12</v>
      </c>
      <c r="T50" s="22">
        <v>14</v>
      </c>
      <c r="U50" s="22">
        <v>10</v>
      </c>
      <c r="V50" s="22">
        <v>13</v>
      </c>
      <c r="W50" s="22"/>
      <c r="X50" s="22"/>
      <c r="Y50" s="22">
        <f>SUM(Q50:X50)</f>
        <v>74</v>
      </c>
      <c r="Z50" s="22"/>
      <c r="AA50" s="18">
        <f aca="true" t="shared" si="8" ref="AA50:AA65">ROUND(Y50/2,0)</f>
        <v>37</v>
      </c>
    </row>
    <row r="51" spans="1:27" s="24" customFormat="1" ht="17.25" customHeight="1">
      <c r="A51" s="21">
        <f t="shared" si="5"/>
        <v>2</v>
      </c>
      <c r="B51" s="21"/>
      <c r="C51" s="22">
        <v>10</v>
      </c>
      <c r="D51" s="22">
        <v>10</v>
      </c>
      <c r="E51" s="22">
        <v>3</v>
      </c>
      <c r="F51" s="22">
        <v>12</v>
      </c>
      <c r="G51" s="22">
        <v>7</v>
      </c>
      <c r="H51" s="22">
        <v>7</v>
      </c>
      <c r="I51" s="22"/>
      <c r="J51" s="22"/>
      <c r="K51" s="22">
        <f aca="true" t="shared" si="9" ref="K51:K65">SUM(C51:J51)</f>
        <v>49</v>
      </c>
      <c r="L51" s="22"/>
      <c r="M51" s="18">
        <f t="shared" si="6"/>
        <v>25</v>
      </c>
      <c r="N51" s="23"/>
      <c r="O51" s="21">
        <f t="shared" si="7"/>
        <v>2</v>
      </c>
      <c r="P51" s="21"/>
      <c r="Q51" s="22">
        <v>10</v>
      </c>
      <c r="R51" s="22">
        <v>10</v>
      </c>
      <c r="S51" s="22">
        <v>3</v>
      </c>
      <c r="T51" s="22">
        <v>12</v>
      </c>
      <c r="U51" s="22">
        <v>7</v>
      </c>
      <c r="V51" s="22">
        <v>7</v>
      </c>
      <c r="W51" s="22"/>
      <c r="X51" s="22"/>
      <c r="Y51" s="22">
        <f aca="true" t="shared" si="10" ref="Y51:Y65">SUM(Q51:X51)</f>
        <v>49</v>
      </c>
      <c r="Z51" s="22"/>
      <c r="AA51" s="18">
        <f t="shared" si="8"/>
        <v>25</v>
      </c>
    </row>
    <row r="52" spans="1:27" s="24" customFormat="1" ht="17.25" customHeight="1">
      <c r="A52" s="21">
        <f t="shared" si="5"/>
        <v>3</v>
      </c>
      <c r="B52" s="21"/>
      <c r="C52" s="22">
        <v>10</v>
      </c>
      <c r="D52" s="22">
        <v>12</v>
      </c>
      <c r="E52" s="22">
        <v>4</v>
      </c>
      <c r="F52" s="22">
        <v>9</v>
      </c>
      <c r="G52" s="22">
        <v>8</v>
      </c>
      <c r="H52" s="22">
        <v>6</v>
      </c>
      <c r="I52" s="22"/>
      <c r="J52" s="22"/>
      <c r="K52" s="22">
        <f t="shared" si="9"/>
        <v>49</v>
      </c>
      <c r="L52" s="22"/>
      <c r="M52" s="18">
        <f t="shared" si="6"/>
        <v>25</v>
      </c>
      <c r="N52" s="23"/>
      <c r="O52" s="21">
        <f t="shared" si="7"/>
        <v>3</v>
      </c>
      <c r="P52" s="21"/>
      <c r="Q52" s="22">
        <v>10</v>
      </c>
      <c r="R52" s="22">
        <v>12</v>
      </c>
      <c r="S52" s="22">
        <v>4</v>
      </c>
      <c r="T52" s="22">
        <v>9</v>
      </c>
      <c r="U52" s="22">
        <v>8</v>
      </c>
      <c r="V52" s="22">
        <v>6</v>
      </c>
      <c r="W52" s="22"/>
      <c r="X52" s="22"/>
      <c r="Y52" s="22">
        <f t="shared" si="10"/>
        <v>49</v>
      </c>
      <c r="Z52" s="22"/>
      <c r="AA52" s="18">
        <f t="shared" si="8"/>
        <v>25</v>
      </c>
    </row>
    <row r="53" spans="1:27" s="24" customFormat="1" ht="17.25" customHeight="1">
      <c r="A53" s="21">
        <f t="shared" si="5"/>
        <v>4</v>
      </c>
      <c r="B53" s="21"/>
      <c r="C53" s="22">
        <v>10</v>
      </c>
      <c r="D53" s="22">
        <v>15</v>
      </c>
      <c r="E53" s="22">
        <v>11</v>
      </c>
      <c r="F53" s="22">
        <v>11</v>
      </c>
      <c r="G53" s="22">
        <v>10</v>
      </c>
      <c r="H53" s="22">
        <v>7</v>
      </c>
      <c r="I53" s="22"/>
      <c r="J53" s="22"/>
      <c r="K53" s="22">
        <f t="shared" si="9"/>
        <v>64</v>
      </c>
      <c r="L53" s="22"/>
      <c r="M53" s="18">
        <f t="shared" si="6"/>
        <v>32</v>
      </c>
      <c r="N53" s="23"/>
      <c r="O53" s="21">
        <f t="shared" si="7"/>
        <v>4</v>
      </c>
      <c r="P53" s="21"/>
      <c r="Q53" s="22">
        <v>10</v>
      </c>
      <c r="R53" s="22">
        <v>15</v>
      </c>
      <c r="S53" s="22">
        <v>11</v>
      </c>
      <c r="T53" s="22">
        <v>11</v>
      </c>
      <c r="U53" s="22">
        <v>10</v>
      </c>
      <c r="V53" s="22">
        <v>7</v>
      </c>
      <c r="W53" s="22"/>
      <c r="X53" s="22"/>
      <c r="Y53" s="22">
        <f t="shared" si="10"/>
        <v>64</v>
      </c>
      <c r="Z53" s="22"/>
      <c r="AA53" s="18">
        <f t="shared" si="8"/>
        <v>32</v>
      </c>
    </row>
    <row r="54" spans="1:27" s="24" customFormat="1" ht="17.25" customHeight="1">
      <c r="A54" s="21">
        <f t="shared" si="5"/>
        <v>5</v>
      </c>
      <c r="B54" s="21"/>
      <c r="C54" s="22">
        <v>10</v>
      </c>
      <c r="D54" s="22">
        <v>15</v>
      </c>
      <c r="E54" s="22">
        <v>11</v>
      </c>
      <c r="F54" s="22">
        <v>11</v>
      </c>
      <c r="G54" s="22">
        <v>10</v>
      </c>
      <c r="H54" s="22">
        <v>7</v>
      </c>
      <c r="I54" s="22"/>
      <c r="J54" s="22"/>
      <c r="K54" s="22">
        <f t="shared" si="9"/>
        <v>64</v>
      </c>
      <c r="L54" s="22"/>
      <c r="M54" s="18">
        <f t="shared" si="6"/>
        <v>32</v>
      </c>
      <c r="N54" s="23"/>
      <c r="O54" s="21">
        <f t="shared" si="7"/>
        <v>5</v>
      </c>
      <c r="P54" s="21"/>
      <c r="Q54" s="22">
        <v>10</v>
      </c>
      <c r="R54" s="22">
        <v>15</v>
      </c>
      <c r="S54" s="22">
        <v>11</v>
      </c>
      <c r="T54" s="22">
        <v>11</v>
      </c>
      <c r="U54" s="22">
        <v>10</v>
      </c>
      <c r="V54" s="22">
        <v>7</v>
      </c>
      <c r="W54" s="22"/>
      <c r="X54" s="22"/>
      <c r="Y54" s="22">
        <f t="shared" si="10"/>
        <v>64</v>
      </c>
      <c r="Z54" s="22"/>
      <c r="AA54" s="18">
        <f t="shared" si="8"/>
        <v>32</v>
      </c>
    </row>
    <row r="55" spans="1:27" s="24" customFormat="1" ht="17.25" customHeight="1">
      <c r="A55" s="21">
        <f t="shared" si="5"/>
        <v>6</v>
      </c>
      <c r="B55" s="21"/>
      <c r="C55" s="22">
        <v>9</v>
      </c>
      <c r="D55" s="22">
        <v>13</v>
      </c>
      <c r="E55" s="22">
        <v>12</v>
      </c>
      <c r="F55" s="22">
        <v>11</v>
      </c>
      <c r="G55" s="22">
        <v>7</v>
      </c>
      <c r="H55" s="22">
        <v>7</v>
      </c>
      <c r="I55" s="22"/>
      <c r="J55" s="22"/>
      <c r="K55" s="22">
        <f t="shared" si="9"/>
        <v>59</v>
      </c>
      <c r="L55" s="22"/>
      <c r="M55" s="18">
        <f t="shared" si="6"/>
        <v>30</v>
      </c>
      <c r="N55" s="23"/>
      <c r="O55" s="21">
        <f t="shared" si="7"/>
        <v>6</v>
      </c>
      <c r="P55" s="21"/>
      <c r="Q55" s="22">
        <v>9</v>
      </c>
      <c r="R55" s="22">
        <v>13</v>
      </c>
      <c r="S55" s="22">
        <v>12</v>
      </c>
      <c r="T55" s="22">
        <v>11</v>
      </c>
      <c r="U55" s="22">
        <v>7</v>
      </c>
      <c r="V55" s="22">
        <v>7</v>
      </c>
      <c r="W55" s="22"/>
      <c r="X55" s="22"/>
      <c r="Y55" s="22">
        <f t="shared" si="10"/>
        <v>59</v>
      </c>
      <c r="Z55" s="22"/>
      <c r="AA55" s="18">
        <f t="shared" si="8"/>
        <v>30</v>
      </c>
    </row>
    <row r="56" spans="1:27" s="24" customFormat="1" ht="17.25" customHeight="1">
      <c r="A56" s="21">
        <f t="shared" si="5"/>
        <v>7</v>
      </c>
      <c r="B56" s="21"/>
      <c r="C56" s="22">
        <v>9</v>
      </c>
      <c r="D56" s="22">
        <v>10</v>
      </c>
      <c r="E56" s="22">
        <v>10</v>
      </c>
      <c r="F56" s="22">
        <v>9</v>
      </c>
      <c r="G56" s="22">
        <v>6</v>
      </c>
      <c r="H56" s="22">
        <v>12</v>
      </c>
      <c r="I56" s="22"/>
      <c r="J56" s="22"/>
      <c r="K56" s="22">
        <f t="shared" si="9"/>
        <v>56</v>
      </c>
      <c r="L56" s="22"/>
      <c r="M56" s="18">
        <f t="shared" si="6"/>
        <v>28</v>
      </c>
      <c r="N56" s="23"/>
      <c r="O56" s="21">
        <f t="shared" si="7"/>
        <v>7</v>
      </c>
      <c r="P56" s="21"/>
      <c r="Q56" s="22">
        <v>9</v>
      </c>
      <c r="R56" s="22">
        <v>10</v>
      </c>
      <c r="S56" s="22">
        <v>10</v>
      </c>
      <c r="T56" s="22">
        <v>9</v>
      </c>
      <c r="U56" s="22">
        <v>6</v>
      </c>
      <c r="V56" s="22">
        <v>12</v>
      </c>
      <c r="W56" s="22"/>
      <c r="X56" s="22"/>
      <c r="Y56" s="22">
        <f t="shared" si="10"/>
        <v>56</v>
      </c>
      <c r="Z56" s="22"/>
      <c r="AA56" s="18">
        <f t="shared" si="8"/>
        <v>28</v>
      </c>
    </row>
    <row r="57" spans="1:27" s="24" customFormat="1" ht="17.25" customHeight="1">
      <c r="A57" s="21">
        <f t="shared" si="5"/>
        <v>8</v>
      </c>
      <c r="B57" s="21"/>
      <c r="C57" s="22">
        <v>9</v>
      </c>
      <c r="D57" s="22">
        <v>8</v>
      </c>
      <c r="E57" s="22">
        <v>3</v>
      </c>
      <c r="F57" s="22">
        <v>9</v>
      </c>
      <c r="G57" s="22">
        <v>4</v>
      </c>
      <c r="H57" s="22">
        <v>6</v>
      </c>
      <c r="I57" s="22"/>
      <c r="J57" s="22"/>
      <c r="K57" s="22">
        <f t="shared" si="9"/>
        <v>39</v>
      </c>
      <c r="L57" s="22"/>
      <c r="M57" s="18">
        <f t="shared" si="6"/>
        <v>20</v>
      </c>
      <c r="N57" s="23"/>
      <c r="O57" s="21">
        <f t="shared" si="7"/>
        <v>8</v>
      </c>
      <c r="P57" s="21"/>
      <c r="Q57" s="22">
        <v>9</v>
      </c>
      <c r="R57" s="22">
        <v>8</v>
      </c>
      <c r="S57" s="22">
        <v>3</v>
      </c>
      <c r="T57" s="22">
        <v>9</v>
      </c>
      <c r="U57" s="22">
        <v>4</v>
      </c>
      <c r="V57" s="22">
        <v>6</v>
      </c>
      <c r="W57" s="22"/>
      <c r="X57" s="22"/>
      <c r="Y57" s="22">
        <f t="shared" si="10"/>
        <v>39</v>
      </c>
      <c r="Z57" s="22"/>
      <c r="AA57" s="18">
        <f t="shared" si="8"/>
        <v>20</v>
      </c>
    </row>
    <row r="58" spans="1:27" s="24" customFormat="1" ht="17.25" customHeight="1">
      <c r="A58" s="21">
        <f t="shared" si="5"/>
        <v>9</v>
      </c>
      <c r="B58" s="21"/>
      <c r="C58" s="22">
        <v>9</v>
      </c>
      <c r="D58" s="22">
        <v>11</v>
      </c>
      <c r="E58" s="22">
        <v>5</v>
      </c>
      <c r="F58" s="22">
        <v>9</v>
      </c>
      <c r="G58" s="22">
        <v>5</v>
      </c>
      <c r="H58" s="22">
        <v>8</v>
      </c>
      <c r="I58" s="22"/>
      <c r="J58" s="22"/>
      <c r="K58" s="22">
        <f t="shared" si="9"/>
        <v>47</v>
      </c>
      <c r="L58" s="22"/>
      <c r="M58" s="18">
        <f t="shared" si="6"/>
        <v>24</v>
      </c>
      <c r="N58" s="23"/>
      <c r="O58" s="21">
        <f t="shared" si="7"/>
        <v>9</v>
      </c>
      <c r="P58" s="21"/>
      <c r="Q58" s="22">
        <v>9</v>
      </c>
      <c r="R58" s="22">
        <v>11</v>
      </c>
      <c r="S58" s="22">
        <v>5</v>
      </c>
      <c r="T58" s="22">
        <v>9</v>
      </c>
      <c r="U58" s="22">
        <v>5</v>
      </c>
      <c r="V58" s="22">
        <v>8</v>
      </c>
      <c r="W58" s="22"/>
      <c r="X58" s="22"/>
      <c r="Y58" s="22">
        <f t="shared" si="10"/>
        <v>47</v>
      </c>
      <c r="Z58" s="22"/>
      <c r="AA58" s="18">
        <f t="shared" si="8"/>
        <v>24</v>
      </c>
    </row>
    <row r="59" spans="1:27" s="24" customFormat="1" ht="17.25" customHeight="1">
      <c r="A59" s="21">
        <f t="shared" si="5"/>
        <v>10</v>
      </c>
      <c r="B59" s="21"/>
      <c r="C59" s="22">
        <v>5</v>
      </c>
      <c r="D59" s="22">
        <v>6</v>
      </c>
      <c r="E59" s="22">
        <v>0</v>
      </c>
      <c r="F59" s="22">
        <v>0</v>
      </c>
      <c r="G59" s="22">
        <v>1</v>
      </c>
      <c r="H59" s="22">
        <v>0</v>
      </c>
      <c r="I59" s="22"/>
      <c r="J59" s="22"/>
      <c r="K59" s="22">
        <f t="shared" si="9"/>
        <v>12</v>
      </c>
      <c r="L59" s="22"/>
      <c r="M59" s="18">
        <f t="shared" si="6"/>
        <v>6</v>
      </c>
      <c r="N59" s="23"/>
      <c r="O59" s="21">
        <f t="shared" si="7"/>
        <v>10</v>
      </c>
      <c r="P59" s="21"/>
      <c r="Q59" s="22">
        <v>5</v>
      </c>
      <c r="R59" s="22">
        <v>6</v>
      </c>
      <c r="S59" s="22">
        <v>0</v>
      </c>
      <c r="T59" s="22">
        <v>0</v>
      </c>
      <c r="U59" s="22">
        <v>1</v>
      </c>
      <c r="V59" s="22">
        <v>0</v>
      </c>
      <c r="W59" s="22"/>
      <c r="X59" s="22"/>
      <c r="Y59" s="22">
        <f t="shared" si="10"/>
        <v>12</v>
      </c>
      <c r="Z59" s="22"/>
      <c r="AA59" s="18">
        <f t="shared" si="8"/>
        <v>6</v>
      </c>
    </row>
    <row r="60" spans="1:27" s="24" customFormat="1" ht="17.25" customHeight="1">
      <c r="A60" s="21">
        <f t="shared" si="5"/>
        <v>11</v>
      </c>
      <c r="B60" s="21"/>
      <c r="C60" s="22">
        <v>10</v>
      </c>
      <c r="D60" s="22">
        <v>14</v>
      </c>
      <c r="E60" s="22">
        <v>11</v>
      </c>
      <c r="F60" s="22">
        <v>12</v>
      </c>
      <c r="G60" s="22">
        <v>5</v>
      </c>
      <c r="H60" s="22">
        <v>11</v>
      </c>
      <c r="I60" s="22"/>
      <c r="J60" s="22"/>
      <c r="K60" s="22">
        <f t="shared" si="9"/>
        <v>63</v>
      </c>
      <c r="L60" s="22"/>
      <c r="M60" s="18">
        <f t="shared" si="6"/>
        <v>32</v>
      </c>
      <c r="N60" s="23"/>
      <c r="O60" s="21">
        <f t="shared" si="7"/>
        <v>11</v>
      </c>
      <c r="P60" s="21"/>
      <c r="Q60" s="22">
        <v>10</v>
      </c>
      <c r="R60" s="22">
        <v>14</v>
      </c>
      <c r="S60" s="22">
        <v>11</v>
      </c>
      <c r="T60" s="22">
        <v>12</v>
      </c>
      <c r="U60" s="22">
        <v>5</v>
      </c>
      <c r="V60" s="22">
        <v>11</v>
      </c>
      <c r="W60" s="22"/>
      <c r="X60" s="22"/>
      <c r="Y60" s="22">
        <f t="shared" si="10"/>
        <v>63</v>
      </c>
      <c r="Z60" s="22"/>
      <c r="AA60" s="18">
        <f t="shared" si="8"/>
        <v>32</v>
      </c>
    </row>
    <row r="61" spans="1:27" s="24" customFormat="1" ht="17.25" customHeight="1">
      <c r="A61" s="21">
        <f t="shared" si="5"/>
        <v>12</v>
      </c>
      <c r="B61" s="21"/>
      <c r="C61" s="22">
        <v>10</v>
      </c>
      <c r="D61" s="22">
        <v>14</v>
      </c>
      <c r="E61" s="22">
        <v>11</v>
      </c>
      <c r="F61" s="22">
        <v>12</v>
      </c>
      <c r="G61" s="22">
        <v>5</v>
      </c>
      <c r="H61" s="22">
        <v>11</v>
      </c>
      <c r="I61" s="22"/>
      <c r="J61" s="22"/>
      <c r="K61" s="22">
        <f t="shared" si="9"/>
        <v>63</v>
      </c>
      <c r="L61" s="22"/>
      <c r="M61" s="18">
        <f t="shared" si="6"/>
        <v>32</v>
      </c>
      <c r="N61" s="23"/>
      <c r="O61" s="21">
        <f t="shared" si="7"/>
        <v>12</v>
      </c>
      <c r="P61" s="21"/>
      <c r="Q61" s="22">
        <v>10</v>
      </c>
      <c r="R61" s="22">
        <v>14</v>
      </c>
      <c r="S61" s="22">
        <v>11</v>
      </c>
      <c r="T61" s="22">
        <v>12</v>
      </c>
      <c r="U61" s="22">
        <v>5</v>
      </c>
      <c r="V61" s="22">
        <v>11</v>
      </c>
      <c r="W61" s="22"/>
      <c r="X61" s="22"/>
      <c r="Y61" s="22">
        <f t="shared" si="10"/>
        <v>63</v>
      </c>
      <c r="Z61" s="22"/>
      <c r="AA61" s="18">
        <f t="shared" si="8"/>
        <v>32</v>
      </c>
    </row>
    <row r="62" spans="1:27" s="24" customFormat="1" ht="17.25" customHeight="1">
      <c r="A62" s="21">
        <f t="shared" si="5"/>
        <v>13</v>
      </c>
      <c r="B62" s="21"/>
      <c r="C62" s="22">
        <v>8</v>
      </c>
      <c r="D62" s="22">
        <v>9</v>
      </c>
      <c r="E62" s="22">
        <v>9</v>
      </c>
      <c r="F62" s="22">
        <v>6</v>
      </c>
      <c r="G62" s="22">
        <v>8</v>
      </c>
      <c r="H62" s="22">
        <v>3</v>
      </c>
      <c r="I62" s="22"/>
      <c r="J62" s="22"/>
      <c r="K62" s="22">
        <f t="shared" si="9"/>
        <v>43</v>
      </c>
      <c r="L62" s="22"/>
      <c r="M62" s="18">
        <f t="shared" si="6"/>
        <v>22</v>
      </c>
      <c r="N62" s="23"/>
      <c r="O62" s="21">
        <f t="shared" si="7"/>
        <v>13</v>
      </c>
      <c r="P62" s="21"/>
      <c r="Q62" s="22">
        <v>8</v>
      </c>
      <c r="R62" s="22">
        <v>9</v>
      </c>
      <c r="S62" s="22">
        <v>9</v>
      </c>
      <c r="T62" s="22">
        <v>6</v>
      </c>
      <c r="U62" s="22">
        <v>8</v>
      </c>
      <c r="V62" s="22">
        <v>3</v>
      </c>
      <c r="W62" s="22"/>
      <c r="X62" s="22"/>
      <c r="Y62" s="22">
        <f t="shared" si="10"/>
        <v>43</v>
      </c>
      <c r="Z62" s="22"/>
      <c r="AA62" s="18">
        <f t="shared" si="8"/>
        <v>22</v>
      </c>
    </row>
    <row r="63" spans="1:27" s="24" customFormat="1" ht="17.25" customHeight="1">
      <c r="A63" s="21">
        <f t="shared" si="5"/>
        <v>14</v>
      </c>
      <c r="B63" s="21"/>
      <c r="C63" s="22">
        <v>10</v>
      </c>
      <c r="D63" s="22">
        <v>12</v>
      </c>
      <c r="E63" s="22">
        <v>12</v>
      </c>
      <c r="F63" s="22">
        <v>11</v>
      </c>
      <c r="G63" s="22">
        <v>7</v>
      </c>
      <c r="H63" s="22">
        <v>6</v>
      </c>
      <c r="I63" s="22"/>
      <c r="J63" s="22"/>
      <c r="K63" s="22">
        <f t="shared" si="9"/>
        <v>58</v>
      </c>
      <c r="L63" s="22"/>
      <c r="M63" s="18">
        <f t="shared" si="6"/>
        <v>29</v>
      </c>
      <c r="N63" s="23"/>
      <c r="O63" s="21">
        <f t="shared" si="7"/>
        <v>14</v>
      </c>
      <c r="P63" s="21"/>
      <c r="Q63" s="22">
        <v>10</v>
      </c>
      <c r="R63" s="22">
        <v>12</v>
      </c>
      <c r="S63" s="22">
        <v>12</v>
      </c>
      <c r="T63" s="22">
        <v>11</v>
      </c>
      <c r="U63" s="22">
        <v>7</v>
      </c>
      <c r="V63" s="22">
        <v>6</v>
      </c>
      <c r="W63" s="22"/>
      <c r="X63" s="22"/>
      <c r="Y63" s="22">
        <f t="shared" si="10"/>
        <v>58</v>
      </c>
      <c r="Z63" s="22"/>
      <c r="AA63" s="18">
        <f t="shared" si="8"/>
        <v>29</v>
      </c>
    </row>
    <row r="64" spans="1:27" s="24" customFormat="1" ht="17.25" customHeight="1">
      <c r="A64" s="21">
        <f t="shared" si="5"/>
        <v>15</v>
      </c>
      <c r="B64" s="21"/>
      <c r="C64" s="22">
        <v>10</v>
      </c>
      <c r="D64" s="22">
        <v>13</v>
      </c>
      <c r="E64" s="22">
        <v>12</v>
      </c>
      <c r="F64" s="22">
        <v>15</v>
      </c>
      <c r="G64" s="22">
        <v>9</v>
      </c>
      <c r="H64" s="22">
        <v>6</v>
      </c>
      <c r="I64" s="22"/>
      <c r="J64" s="22"/>
      <c r="K64" s="22">
        <f t="shared" si="9"/>
        <v>65</v>
      </c>
      <c r="L64" s="22"/>
      <c r="M64" s="18">
        <f t="shared" si="6"/>
        <v>33</v>
      </c>
      <c r="N64" s="23"/>
      <c r="O64" s="21">
        <f>A64</f>
        <v>15</v>
      </c>
      <c r="P64" s="21"/>
      <c r="Q64" s="22">
        <v>10</v>
      </c>
      <c r="R64" s="22">
        <v>13</v>
      </c>
      <c r="S64" s="22">
        <v>12</v>
      </c>
      <c r="T64" s="22">
        <v>15</v>
      </c>
      <c r="U64" s="22">
        <v>9</v>
      </c>
      <c r="V64" s="22">
        <v>6</v>
      </c>
      <c r="W64" s="22"/>
      <c r="X64" s="22"/>
      <c r="Y64" s="22">
        <f t="shared" si="10"/>
        <v>65</v>
      </c>
      <c r="Z64" s="22"/>
      <c r="AA64" s="18">
        <f t="shared" si="8"/>
        <v>33</v>
      </c>
    </row>
    <row r="65" spans="1:27" s="24" customFormat="1" ht="17.25" customHeight="1">
      <c r="A65" s="21">
        <f t="shared" si="5"/>
        <v>16</v>
      </c>
      <c r="B65" s="21"/>
      <c r="C65" s="22">
        <v>9</v>
      </c>
      <c r="D65" s="22">
        <v>12</v>
      </c>
      <c r="E65" s="22">
        <v>12</v>
      </c>
      <c r="F65" s="22">
        <v>11</v>
      </c>
      <c r="G65" s="22">
        <v>9</v>
      </c>
      <c r="H65" s="22">
        <v>6</v>
      </c>
      <c r="I65" s="22"/>
      <c r="J65" s="22"/>
      <c r="K65" s="22">
        <f t="shared" si="9"/>
        <v>59</v>
      </c>
      <c r="L65" s="22"/>
      <c r="M65" s="18">
        <f t="shared" si="6"/>
        <v>30</v>
      </c>
      <c r="N65" s="23"/>
      <c r="O65" s="21">
        <f>A65</f>
        <v>16</v>
      </c>
      <c r="P65" s="21"/>
      <c r="Q65" s="22">
        <v>9</v>
      </c>
      <c r="R65" s="22">
        <v>12</v>
      </c>
      <c r="S65" s="22">
        <v>12</v>
      </c>
      <c r="T65" s="22">
        <v>11</v>
      </c>
      <c r="U65" s="22">
        <v>9</v>
      </c>
      <c r="V65" s="22">
        <v>6</v>
      </c>
      <c r="W65" s="22"/>
      <c r="X65" s="22"/>
      <c r="Y65" s="22">
        <f t="shared" si="10"/>
        <v>59</v>
      </c>
      <c r="Z65" s="22"/>
      <c r="AA65" s="18">
        <f t="shared" si="8"/>
        <v>30</v>
      </c>
    </row>
    <row r="66" spans="1:27" s="24" customFormat="1" ht="17.25" customHeight="1">
      <c r="A66" s="21">
        <f t="shared" si="5"/>
        <v>17</v>
      </c>
      <c r="B66" s="21"/>
      <c r="C66" s="22">
        <v>9</v>
      </c>
      <c r="D66" s="22">
        <v>12</v>
      </c>
      <c r="E66" s="22">
        <v>12</v>
      </c>
      <c r="F66" s="22">
        <v>11</v>
      </c>
      <c r="G66" s="22">
        <v>9</v>
      </c>
      <c r="H66" s="22">
        <v>6</v>
      </c>
      <c r="I66" s="22"/>
      <c r="J66" s="22"/>
      <c r="K66" s="22">
        <f>SUM(C66:J66)</f>
        <v>59</v>
      </c>
      <c r="L66" s="22"/>
      <c r="M66" s="18">
        <f>ROUND(K66/2,0)</f>
        <v>30</v>
      </c>
      <c r="N66" s="23"/>
      <c r="O66" s="21">
        <f>A66</f>
        <v>17</v>
      </c>
      <c r="P66" s="21"/>
      <c r="Q66" s="22">
        <v>9</v>
      </c>
      <c r="R66" s="22">
        <v>12</v>
      </c>
      <c r="S66" s="22">
        <v>12</v>
      </c>
      <c r="T66" s="22">
        <v>11</v>
      </c>
      <c r="U66" s="22">
        <v>9</v>
      </c>
      <c r="V66" s="22">
        <v>6</v>
      </c>
      <c r="W66" s="22"/>
      <c r="X66" s="22"/>
      <c r="Y66" s="22">
        <f>SUM(Q66:X66)</f>
        <v>59</v>
      </c>
      <c r="Z66" s="22"/>
      <c r="AA66" s="18">
        <f>ROUND(Y66/2,0)</f>
        <v>30</v>
      </c>
    </row>
    <row r="67" spans="1:27" s="24" customFormat="1" ht="17.25" customHeight="1">
      <c r="A67" s="21">
        <f t="shared" si="5"/>
        <v>18</v>
      </c>
      <c r="B67" s="21"/>
      <c r="C67" s="22">
        <v>9</v>
      </c>
      <c r="D67" s="22">
        <v>12</v>
      </c>
      <c r="E67" s="22">
        <v>12</v>
      </c>
      <c r="F67" s="22">
        <v>11</v>
      </c>
      <c r="G67" s="22">
        <v>9</v>
      </c>
      <c r="H67" s="22">
        <v>6</v>
      </c>
      <c r="I67" s="22"/>
      <c r="J67" s="22"/>
      <c r="K67" s="22">
        <f>SUM(C67:J67)</f>
        <v>59</v>
      </c>
      <c r="L67" s="22"/>
      <c r="M67" s="18">
        <f>ROUND(K67/2,0)</f>
        <v>30</v>
      </c>
      <c r="N67" s="23"/>
      <c r="O67" s="21">
        <f>A67</f>
        <v>18</v>
      </c>
      <c r="P67" s="21"/>
      <c r="Q67" s="22">
        <v>9</v>
      </c>
      <c r="R67" s="22">
        <v>12</v>
      </c>
      <c r="S67" s="22">
        <v>12</v>
      </c>
      <c r="T67" s="22">
        <v>11</v>
      </c>
      <c r="U67" s="22">
        <v>9</v>
      </c>
      <c r="V67" s="22">
        <v>6</v>
      </c>
      <c r="W67" s="22"/>
      <c r="X67" s="22"/>
      <c r="Y67" s="22">
        <f>SUM(Q67:X67)</f>
        <v>59</v>
      </c>
      <c r="Z67" s="22"/>
      <c r="AA67" s="18">
        <f>ROUND(Y67/2,0)</f>
        <v>30</v>
      </c>
    </row>
    <row r="68" spans="1:27" s="24" customFormat="1" ht="17.25" customHeight="1">
      <c r="A68" s="21"/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18"/>
      <c r="N68" s="23"/>
      <c r="O68" s="21"/>
      <c r="P68" s="21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18"/>
    </row>
    <row r="69" spans="1:27" s="24" customFormat="1" ht="17.25" customHeight="1">
      <c r="A69" s="21"/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/>
      <c r="O69" s="21"/>
      <c r="P69" s="21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s="24" customFormat="1" ht="17.25" customHeight="1">
      <c r="A70" s="21"/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3"/>
      <c r="O70" s="21"/>
      <c r="P70" s="21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s="24" customFormat="1" ht="17.25" customHeight="1">
      <c r="A71" s="21"/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/>
      <c r="O71" s="21"/>
      <c r="P71" s="21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27" s="24" customFormat="1" ht="17.25" customHeight="1">
      <c r="A72" s="21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3"/>
      <c r="O72" s="21"/>
      <c r="P72" s="21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 s="24" customFormat="1" ht="17.25" customHeight="1">
      <c r="A73" s="21"/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"/>
      <c r="O73" s="21"/>
      <c r="P73" s="21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s="24" customFormat="1" ht="17.25" customHeight="1">
      <c r="A74" s="21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3"/>
      <c r="O74" s="21"/>
      <c r="P74" s="21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1:27" s="24" customFormat="1" ht="17.25" customHeight="1">
      <c r="A75" s="21"/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3"/>
      <c r="O75" s="21"/>
      <c r="P75" s="21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27" s="24" customFormat="1" ht="17.25" customHeight="1">
      <c r="A76" s="21"/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3"/>
      <c r="O76" s="21"/>
      <c r="P76" s="21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s="24" customFormat="1" ht="105" customHeight="1">
      <c r="A77" s="137" t="s">
        <v>67</v>
      </c>
      <c r="B77" s="137"/>
      <c r="C77" s="137"/>
      <c r="D77" s="137"/>
      <c r="E77" s="137" t="s">
        <v>68</v>
      </c>
      <c r="F77" s="137"/>
      <c r="G77" s="137"/>
      <c r="H77" s="137"/>
      <c r="I77" s="137"/>
      <c r="J77" s="137" t="s">
        <v>69</v>
      </c>
      <c r="K77" s="137"/>
      <c r="L77" s="137"/>
      <c r="M77" s="137"/>
      <c r="N77" s="23"/>
      <c r="O77" s="137" t="s">
        <v>67</v>
      </c>
      <c r="P77" s="137"/>
      <c r="Q77" s="137"/>
      <c r="R77" s="137"/>
      <c r="S77" s="137" t="s">
        <v>68</v>
      </c>
      <c r="T77" s="137"/>
      <c r="U77" s="137"/>
      <c r="V77" s="137"/>
      <c r="W77" s="137"/>
      <c r="X77" s="137" t="s">
        <v>69</v>
      </c>
      <c r="Y77" s="137"/>
      <c r="Z77" s="137"/>
      <c r="AA77" s="137"/>
    </row>
    <row r="78" spans="1:27" s="26" customFormat="1" ht="6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10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 s="9" customFormat="1" ht="20.25" customHeight="1">
      <c r="A79" s="140" t="s">
        <v>53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8"/>
      <c r="O79" s="140" t="s">
        <v>53</v>
      </c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</row>
    <row r="80" spans="1:27" s="11" customFormat="1" ht="27" customHeight="1">
      <c r="A80" s="138" t="str">
        <f>A41</f>
        <v>*¡ti&amp;yisiHi l(*Kiti pir&amp;xii-2016</v>
      </c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0"/>
      <c r="O80" s="138" t="str">
        <f>A80</f>
        <v>*¡ti&amp;yisiHi l(*Kiti pir&amp;xii-2016</v>
      </c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</row>
    <row r="81" spans="1:27" s="11" customFormat="1" ht="24" customHeight="1">
      <c r="A81" s="139" t="s">
        <v>54</v>
      </c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0"/>
      <c r="O81" s="139" t="s">
        <v>54</v>
      </c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</row>
    <row r="82" spans="1:27" s="11" customFormat="1" ht="20.25" customHeight="1">
      <c r="A82" s="135" t="s">
        <v>55</v>
      </c>
      <c r="B82" s="135"/>
      <c r="C82" s="135"/>
      <c r="D82" s="135"/>
      <c r="E82" s="136" t="str">
        <f>E43</f>
        <v>viDp_ri an_pimi p{iWi*mik SiiLi</v>
      </c>
      <c r="F82" s="136"/>
      <c r="G82" s="136"/>
      <c r="H82" s="136"/>
      <c r="I82" s="136"/>
      <c r="J82" s="136"/>
      <c r="K82" s="136"/>
      <c r="L82" s="136"/>
      <c r="M82" s="136"/>
      <c r="N82" s="10"/>
      <c r="O82" s="135" t="s">
        <v>55</v>
      </c>
      <c r="P82" s="135"/>
      <c r="Q82" s="135"/>
      <c r="R82" s="135"/>
      <c r="S82" s="136" t="str">
        <f>E82</f>
        <v>viDp_ri an_pimi p{iWi*mik SiiLi</v>
      </c>
      <c r="T82" s="136"/>
      <c r="U82" s="136"/>
      <c r="V82" s="136"/>
      <c r="W82" s="136"/>
      <c r="X82" s="136"/>
      <c r="Y82" s="136"/>
      <c r="Z82" s="136"/>
      <c r="AA82" s="136"/>
    </row>
    <row r="83" spans="1:27" s="11" customFormat="1" ht="20.25" customHeight="1">
      <c r="A83" s="135" t="s">
        <v>57</v>
      </c>
      <c r="B83" s="135"/>
      <c r="C83" s="12">
        <f>C44</f>
        <v>8</v>
      </c>
      <c r="D83" s="135" t="s">
        <v>58</v>
      </c>
      <c r="E83" s="135"/>
      <c r="F83" s="135"/>
      <c r="G83" s="135"/>
      <c r="H83" s="135" t="s">
        <v>59</v>
      </c>
      <c r="I83" s="135"/>
      <c r="J83" s="135"/>
      <c r="K83" s="136" t="s">
        <v>78</v>
      </c>
      <c r="L83" s="136"/>
      <c r="M83" s="136"/>
      <c r="N83" s="10"/>
      <c r="O83" s="135" t="s">
        <v>57</v>
      </c>
      <c r="P83" s="135"/>
      <c r="Q83" s="12">
        <f>C83</f>
        <v>8</v>
      </c>
      <c r="R83" s="135" t="s">
        <v>58</v>
      </c>
      <c r="S83" s="135"/>
      <c r="T83" s="135"/>
      <c r="U83" s="135"/>
      <c r="V83" s="135" t="s">
        <v>59</v>
      </c>
      <c r="W83" s="135"/>
      <c r="X83" s="135"/>
      <c r="Y83" s="136" t="s">
        <v>115</v>
      </c>
      <c r="Z83" s="136"/>
      <c r="AA83" s="136"/>
    </row>
    <row r="84" spans="1:27" s="11" customFormat="1" ht="20.25" customHeight="1">
      <c r="A84" s="135" t="s">
        <v>62</v>
      </c>
      <c r="B84" s="135"/>
      <c r="C84" s="135"/>
      <c r="D84" s="135"/>
      <c r="E84" s="135"/>
      <c r="F84" s="136">
        <f>F45</f>
        <v>17</v>
      </c>
      <c r="G84" s="136"/>
      <c r="H84" s="1"/>
      <c r="I84" s="10"/>
      <c r="J84" s="10"/>
      <c r="K84" s="10"/>
      <c r="L84" s="10"/>
      <c r="M84" s="10"/>
      <c r="N84" s="10"/>
      <c r="O84" s="135" t="s">
        <v>62</v>
      </c>
      <c r="P84" s="135"/>
      <c r="Q84" s="135"/>
      <c r="R84" s="135"/>
      <c r="S84" s="135"/>
      <c r="T84" s="136">
        <f>F84</f>
        <v>17</v>
      </c>
      <c r="U84" s="136"/>
      <c r="V84" s="10"/>
      <c r="W84" s="10"/>
      <c r="X84" s="10"/>
      <c r="Y84" s="10"/>
      <c r="Z84" s="10"/>
      <c r="AA84" s="10"/>
    </row>
    <row r="85" spans="1:27" s="11" customFormat="1" ht="20.25" customHeight="1">
      <c r="A85" s="135" t="s">
        <v>63</v>
      </c>
      <c r="B85" s="135"/>
      <c r="C85" s="135"/>
      <c r="D85" s="136">
        <f>D46</f>
        <v>17</v>
      </c>
      <c r="E85" s="136"/>
      <c r="F85" s="135" t="s">
        <v>64</v>
      </c>
      <c r="G85" s="135"/>
      <c r="H85" s="135"/>
      <c r="I85" s="135"/>
      <c r="J85" s="135"/>
      <c r="K85" s="136">
        <f>K46</f>
        <v>17</v>
      </c>
      <c r="L85" s="136"/>
      <c r="M85" s="10"/>
      <c r="N85" s="10"/>
      <c r="O85" s="135" t="s">
        <v>63</v>
      </c>
      <c r="P85" s="135"/>
      <c r="Q85" s="135"/>
      <c r="R85" s="136">
        <f>D85</f>
        <v>17</v>
      </c>
      <c r="S85" s="136"/>
      <c r="T85" s="135" t="s">
        <v>64</v>
      </c>
      <c r="U85" s="135"/>
      <c r="V85" s="135"/>
      <c r="W85" s="135"/>
      <c r="X85" s="135"/>
      <c r="Y85" s="136">
        <f>K85</f>
        <v>17</v>
      </c>
      <c r="Z85" s="136"/>
      <c r="AA85" s="10"/>
    </row>
    <row r="86" spans="1:27" s="9" customFormat="1" ht="4.5" customHeight="1">
      <c r="A86" s="8"/>
      <c r="B86" s="8"/>
      <c r="C86" s="8"/>
      <c r="D86" s="13"/>
      <c r="E86" s="13"/>
      <c r="F86" s="8"/>
      <c r="G86" s="8"/>
      <c r="H86" s="8"/>
      <c r="I86" s="8"/>
      <c r="J86" s="8"/>
      <c r="K86" s="13"/>
      <c r="L86" s="13"/>
      <c r="M86" s="8"/>
      <c r="N86" s="8"/>
      <c r="O86" s="8"/>
      <c r="P86" s="8"/>
      <c r="Q86" s="8"/>
      <c r="R86" s="13"/>
      <c r="S86" s="13"/>
      <c r="T86" s="8"/>
      <c r="U86" s="8"/>
      <c r="V86" s="8"/>
      <c r="W86" s="8"/>
      <c r="X86" s="8"/>
      <c r="Y86" s="13"/>
      <c r="Z86" s="13"/>
      <c r="AA86" s="8"/>
    </row>
    <row r="87" spans="1:27" s="16" customFormat="1" ht="39" customHeight="1">
      <c r="A87" s="14" t="s">
        <v>0</v>
      </c>
      <c r="B87" s="14" t="s">
        <v>65</v>
      </c>
      <c r="C87" s="14">
        <v>1</v>
      </c>
      <c r="D87" s="14">
        <v>2</v>
      </c>
      <c r="E87" s="14">
        <v>3</v>
      </c>
      <c r="F87" s="14">
        <v>4</v>
      </c>
      <c r="G87" s="14">
        <v>5</v>
      </c>
      <c r="H87" s="14">
        <v>6</v>
      </c>
      <c r="I87" s="14">
        <v>7</v>
      </c>
      <c r="J87" s="14">
        <v>8</v>
      </c>
      <c r="K87" s="14">
        <v>9</v>
      </c>
      <c r="L87" s="14">
        <v>10</v>
      </c>
      <c r="M87" s="14" t="s">
        <v>66</v>
      </c>
      <c r="N87" s="15"/>
      <c r="O87" s="14" t="s">
        <v>0</v>
      </c>
      <c r="P87" s="14" t="s">
        <v>65</v>
      </c>
      <c r="Q87" s="14">
        <v>1</v>
      </c>
      <c r="R87" s="14">
        <v>2</v>
      </c>
      <c r="S87" s="14">
        <v>3</v>
      </c>
      <c r="T87" s="14">
        <v>4</v>
      </c>
      <c r="U87" s="14">
        <v>5</v>
      </c>
      <c r="V87" s="14">
        <v>6</v>
      </c>
      <c r="W87" s="14">
        <v>7</v>
      </c>
      <c r="X87" s="14">
        <v>8</v>
      </c>
      <c r="Y87" s="14">
        <v>9</v>
      </c>
      <c r="Z87" s="14">
        <v>10</v>
      </c>
      <c r="AA87" s="14" t="s">
        <v>66</v>
      </c>
    </row>
    <row r="88" spans="1:27" s="20" customFormat="1" ht="39" customHeight="1">
      <c r="A88" s="17"/>
      <c r="B88" s="14" t="s">
        <v>66</v>
      </c>
      <c r="C88" s="18">
        <v>10</v>
      </c>
      <c r="D88" s="18">
        <v>16</v>
      </c>
      <c r="E88" s="18">
        <v>12</v>
      </c>
      <c r="F88" s="18">
        <v>16</v>
      </c>
      <c r="G88" s="18">
        <v>13</v>
      </c>
      <c r="H88" s="18">
        <v>13</v>
      </c>
      <c r="I88" s="18">
        <v>0</v>
      </c>
      <c r="J88" s="18">
        <v>0</v>
      </c>
      <c r="K88" s="18">
        <f>SUM(A88:J88)</f>
        <v>80</v>
      </c>
      <c r="L88" s="18"/>
      <c r="M88" s="18">
        <v>40</v>
      </c>
      <c r="N88" s="19"/>
      <c r="O88" s="17"/>
      <c r="P88" s="14" t="s">
        <v>66</v>
      </c>
      <c r="Q88" s="18">
        <v>10</v>
      </c>
      <c r="R88" s="18">
        <v>16</v>
      </c>
      <c r="S88" s="18">
        <v>12</v>
      </c>
      <c r="T88" s="18">
        <v>16</v>
      </c>
      <c r="U88" s="18">
        <v>13</v>
      </c>
      <c r="V88" s="18">
        <v>13</v>
      </c>
      <c r="W88" s="18">
        <v>0</v>
      </c>
      <c r="X88" s="18">
        <v>0</v>
      </c>
      <c r="Y88" s="18">
        <f>SUM(O88:X88)</f>
        <v>80</v>
      </c>
      <c r="Z88" s="18"/>
      <c r="AA88" s="18">
        <v>40</v>
      </c>
    </row>
    <row r="89" spans="1:27" s="24" customFormat="1" ht="17.25" customHeight="1">
      <c r="A89" s="21">
        <f aca="true" t="shared" si="11" ref="A89:A106">A50</f>
        <v>1</v>
      </c>
      <c r="B89" s="21"/>
      <c r="C89" s="22">
        <v>10</v>
      </c>
      <c r="D89" s="22">
        <v>15</v>
      </c>
      <c r="E89" s="22">
        <v>12</v>
      </c>
      <c r="F89" s="22">
        <v>14</v>
      </c>
      <c r="G89" s="22">
        <v>10</v>
      </c>
      <c r="H89" s="22">
        <v>13</v>
      </c>
      <c r="I89" s="22"/>
      <c r="J89" s="22"/>
      <c r="K89" s="22">
        <f>SUM(C89:J89)</f>
        <v>74</v>
      </c>
      <c r="L89" s="22"/>
      <c r="M89" s="18">
        <f aca="true" t="shared" si="12" ref="M89:M104">ROUND(K89/2,0)</f>
        <v>37</v>
      </c>
      <c r="N89" s="23"/>
      <c r="O89" s="21">
        <f aca="true" t="shared" si="13" ref="O89:O102">A89</f>
        <v>1</v>
      </c>
      <c r="P89" s="21"/>
      <c r="Q89" s="22">
        <v>10</v>
      </c>
      <c r="R89" s="22">
        <v>15</v>
      </c>
      <c r="S89" s="22">
        <v>12</v>
      </c>
      <c r="T89" s="22">
        <v>14</v>
      </c>
      <c r="U89" s="22">
        <v>10</v>
      </c>
      <c r="V89" s="22">
        <v>13</v>
      </c>
      <c r="W89" s="22"/>
      <c r="X89" s="22"/>
      <c r="Y89" s="22">
        <f>SUM(Q89:X89)</f>
        <v>74</v>
      </c>
      <c r="Z89" s="22"/>
      <c r="AA89" s="18">
        <f aca="true" t="shared" si="14" ref="AA89:AA104">ROUND(Y89/2,0)</f>
        <v>37</v>
      </c>
    </row>
    <row r="90" spans="1:27" s="24" customFormat="1" ht="17.25" customHeight="1">
      <c r="A90" s="21">
        <f t="shared" si="11"/>
        <v>2</v>
      </c>
      <c r="B90" s="21"/>
      <c r="C90" s="22">
        <v>10</v>
      </c>
      <c r="D90" s="22">
        <v>10</v>
      </c>
      <c r="E90" s="22">
        <v>3</v>
      </c>
      <c r="F90" s="22">
        <v>12</v>
      </c>
      <c r="G90" s="22">
        <v>7</v>
      </c>
      <c r="H90" s="22">
        <v>7</v>
      </c>
      <c r="I90" s="22"/>
      <c r="J90" s="22"/>
      <c r="K90" s="22">
        <f aca="true" t="shared" si="15" ref="K90:K104">SUM(C90:J90)</f>
        <v>49</v>
      </c>
      <c r="L90" s="22"/>
      <c r="M90" s="18">
        <f t="shared" si="12"/>
        <v>25</v>
      </c>
      <c r="N90" s="23"/>
      <c r="O90" s="21">
        <f t="shared" si="13"/>
        <v>2</v>
      </c>
      <c r="P90" s="21"/>
      <c r="Q90" s="22">
        <v>10</v>
      </c>
      <c r="R90" s="22">
        <v>10</v>
      </c>
      <c r="S90" s="22">
        <v>3</v>
      </c>
      <c r="T90" s="22">
        <v>12</v>
      </c>
      <c r="U90" s="22">
        <v>7</v>
      </c>
      <c r="V90" s="22">
        <v>7</v>
      </c>
      <c r="W90" s="22"/>
      <c r="X90" s="22"/>
      <c r="Y90" s="22">
        <f aca="true" t="shared" si="16" ref="Y90:Y104">SUM(Q90:X90)</f>
        <v>49</v>
      </c>
      <c r="Z90" s="22"/>
      <c r="AA90" s="18">
        <f t="shared" si="14"/>
        <v>25</v>
      </c>
    </row>
    <row r="91" spans="1:27" s="24" customFormat="1" ht="17.25" customHeight="1">
      <c r="A91" s="21">
        <f t="shared" si="11"/>
        <v>3</v>
      </c>
      <c r="B91" s="21"/>
      <c r="C91" s="22">
        <v>10</v>
      </c>
      <c r="D91" s="22">
        <v>12</v>
      </c>
      <c r="E91" s="22">
        <v>4</v>
      </c>
      <c r="F91" s="22">
        <v>9</v>
      </c>
      <c r="G91" s="22">
        <v>8</v>
      </c>
      <c r="H91" s="22">
        <v>6</v>
      </c>
      <c r="I91" s="22"/>
      <c r="J91" s="22"/>
      <c r="K91" s="22">
        <f t="shared" si="15"/>
        <v>49</v>
      </c>
      <c r="L91" s="22"/>
      <c r="M91" s="18">
        <f t="shared" si="12"/>
        <v>25</v>
      </c>
      <c r="N91" s="23"/>
      <c r="O91" s="21">
        <f t="shared" si="13"/>
        <v>3</v>
      </c>
      <c r="P91" s="21"/>
      <c r="Q91" s="22">
        <v>10</v>
      </c>
      <c r="R91" s="22">
        <v>12</v>
      </c>
      <c r="S91" s="22">
        <v>4</v>
      </c>
      <c r="T91" s="22">
        <v>9</v>
      </c>
      <c r="U91" s="22">
        <v>8</v>
      </c>
      <c r="V91" s="22">
        <v>6</v>
      </c>
      <c r="W91" s="22"/>
      <c r="X91" s="22"/>
      <c r="Y91" s="22">
        <f t="shared" si="16"/>
        <v>49</v>
      </c>
      <c r="Z91" s="22"/>
      <c r="AA91" s="18">
        <f t="shared" si="14"/>
        <v>25</v>
      </c>
    </row>
    <row r="92" spans="1:27" s="24" customFormat="1" ht="17.25" customHeight="1">
      <c r="A92" s="21">
        <f t="shared" si="11"/>
        <v>4</v>
      </c>
      <c r="B92" s="21"/>
      <c r="C92" s="22">
        <v>10</v>
      </c>
      <c r="D92" s="22">
        <v>15</v>
      </c>
      <c r="E92" s="22">
        <v>11</v>
      </c>
      <c r="F92" s="22">
        <v>11</v>
      </c>
      <c r="G92" s="22">
        <v>10</v>
      </c>
      <c r="H92" s="22">
        <v>7</v>
      </c>
      <c r="I92" s="22"/>
      <c r="J92" s="22"/>
      <c r="K92" s="22">
        <f t="shared" si="15"/>
        <v>64</v>
      </c>
      <c r="L92" s="22"/>
      <c r="M92" s="18">
        <f t="shared" si="12"/>
        <v>32</v>
      </c>
      <c r="N92" s="23"/>
      <c r="O92" s="21">
        <f t="shared" si="13"/>
        <v>4</v>
      </c>
      <c r="P92" s="21"/>
      <c r="Q92" s="22">
        <v>10</v>
      </c>
      <c r="R92" s="22">
        <v>15</v>
      </c>
      <c r="S92" s="22">
        <v>11</v>
      </c>
      <c r="T92" s="22">
        <v>11</v>
      </c>
      <c r="U92" s="22">
        <v>10</v>
      </c>
      <c r="V92" s="22">
        <v>7</v>
      </c>
      <c r="W92" s="22"/>
      <c r="X92" s="22"/>
      <c r="Y92" s="22">
        <f t="shared" si="16"/>
        <v>64</v>
      </c>
      <c r="Z92" s="22"/>
      <c r="AA92" s="18">
        <f t="shared" si="14"/>
        <v>32</v>
      </c>
    </row>
    <row r="93" spans="1:27" s="24" customFormat="1" ht="17.25" customHeight="1">
      <c r="A93" s="21">
        <f t="shared" si="11"/>
        <v>5</v>
      </c>
      <c r="B93" s="21"/>
      <c r="C93" s="22">
        <v>10</v>
      </c>
      <c r="D93" s="22">
        <v>15</v>
      </c>
      <c r="E93" s="22">
        <v>11</v>
      </c>
      <c r="F93" s="22">
        <v>11</v>
      </c>
      <c r="G93" s="22">
        <v>10</v>
      </c>
      <c r="H93" s="22">
        <v>7</v>
      </c>
      <c r="I93" s="22"/>
      <c r="J93" s="22"/>
      <c r="K93" s="22">
        <f t="shared" si="15"/>
        <v>64</v>
      </c>
      <c r="L93" s="22"/>
      <c r="M93" s="18">
        <f t="shared" si="12"/>
        <v>32</v>
      </c>
      <c r="N93" s="23"/>
      <c r="O93" s="21">
        <f t="shared" si="13"/>
        <v>5</v>
      </c>
      <c r="P93" s="21"/>
      <c r="Q93" s="22">
        <v>10</v>
      </c>
      <c r="R93" s="22">
        <v>15</v>
      </c>
      <c r="S93" s="22">
        <v>11</v>
      </c>
      <c r="T93" s="22">
        <v>11</v>
      </c>
      <c r="U93" s="22">
        <v>10</v>
      </c>
      <c r="V93" s="22">
        <v>7</v>
      </c>
      <c r="W93" s="22"/>
      <c r="X93" s="22"/>
      <c r="Y93" s="22">
        <f t="shared" si="16"/>
        <v>64</v>
      </c>
      <c r="Z93" s="22"/>
      <c r="AA93" s="18">
        <f t="shared" si="14"/>
        <v>32</v>
      </c>
    </row>
    <row r="94" spans="1:27" s="24" customFormat="1" ht="17.25" customHeight="1">
      <c r="A94" s="21">
        <f t="shared" si="11"/>
        <v>6</v>
      </c>
      <c r="B94" s="21"/>
      <c r="C94" s="22">
        <v>9</v>
      </c>
      <c r="D94" s="22">
        <v>13</v>
      </c>
      <c r="E94" s="22">
        <v>12</v>
      </c>
      <c r="F94" s="22">
        <v>11</v>
      </c>
      <c r="G94" s="22">
        <v>7</v>
      </c>
      <c r="H94" s="22">
        <v>7</v>
      </c>
      <c r="I94" s="22"/>
      <c r="J94" s="22"/>
      <c r="K94" s="22">
        <f t="shared" si="15"/>
        <v>59</v>
      </c>
      <c r="L94" s="22"/>
      <c r="M94" s="18">
        <f t="shared" si="12"/>
        <v>30</v>
      </c>
      <c r="N94" s="23"/>
      <c r="O94" s="21">
        <f t="shared" si="13"/>
        <v>6</v>
      </c>
      <c r="P94" s="21"/>
      <c r="Q94" s="22">
        <v>9</v>
      </c>
      <c r="R94" s="22">
        <v>13</v>
      </c>
      <c r="S94" s="22">
        <v>12</v>
      </c>
      <c r="T94" s="22">
        <v>11</v>
      </c>
      <c r="U94" s="22">
        <v>7</v>
      </c>
      <c r="V94" s="22">
        <v>7</v>
      </c>
      <c r="W94" s="22"/>
      <c r="X94" s="22"/>
      <c r="Y94" s="22">
        <f t="shared" si="16"/>
        <v>59</v>
      </c>
      <c r="Z94" s="22"/>
      <c r="AA94" s="18">
        <f t="shared" si="14"/>
        <v>30</v>
      </c>
    </row>
    <row r="95" spans="1:27" s="24" customFormat="1" ht="17.25" customHeight="1">
      <c r="A95" s="21">
        <f t="shared" si="11"/>
        <v>7</v>
      </c>
      <c r="B95" s="21"/>
      <c r="C95" s="22">
        <v>9</v>
      </c>
      <c r="D95" s="22">
        <v>10</v>
      </c>
      <c r="E95" s="22">
        <v>10</v>
      </c>
      <c r="F95" s="22">
        <v>9</v>
      </c>
      <c r="G95" s="22">
        <v>6</v>
      </c>
      <c r="H95" s="22">
        <v>12</v>
      </c>
      <c r="I95" s="22"/>
      <c r="J95" s="22"/>
      <c r="K95" s="22">
        <f t="shared" si="15"/>
        <v>56</v>
      </c>
      <c r="L95" s="22"/>
      <c r="M95" s="18">
        <f t="shared" si="12"/>
        <v>28</v>
      </c>
      <c r="N95" s="23"/>
      <c r="O95" s="21">
        <f t="shared" si="13"/>
        <v>7</v>
      </c>
      <c r="P95" s="21"/>
      <c r="Q95" s="22">
        <v>9</v>
      </c>
      <c r="R95" s="22">
        <v>10</v>
      </c>
      <c r="S95" s="22">
        <v>10</v>
      </c>
      <c r="T95" s="22">
        <v>9</v>
      </c>
      <c r="U95" s="22">
        <v>6</v>
      </c>
      <c r="V95" s="22">
        <v>12</v>
      </c>
      <c r="W95" s="22"/>
      <c r="X95" s="22"/>
      <c r="Y95" s="22">
        <f t="shared" si="16"/>
        <v>56</v>
      </c>
      <c r="Z95" s="22"/>
      <c r="AA95" s="18">
        <f t="shared" si="14"/>
        <v>28</v>
      </c>
    </row>
    <row r="96" spans="1:27" s="24" customFormat="1" ht="17.25" customHeight="1">
      <c r="A96" s="21">
        <f t="shared" si="11"/>
        <v>8</v>
      </c>
      <c r="B96" s="21"/>
      <c r="C96" s="22">
        <v>9</v>
      </c>
      <c r="D96" s="22">
        <v>8</v>
      </c>
      <c r="E96" s="22">
        <v>3</v>
      </c>
      <c r="F96" s="22">
        <v>9</v>
      </c>
      <c r="G96" s="22">
        <v>4</v>
      </c>
      <c r="H96" s="22">
        <v>6</v>
      </c>
      <c r="I96" s="22"/>
      <c r="J96" s="22"/>
      <c r="K96" s="22">
        <f t="shared" si="15"/>
        <v>39</v>
      </c>
      <c r="L96" s="22"/>
      <c r="M96" s="18">
        <f t="shared" si="12"/>
        <v>20</v>
      </c>
      <c r="N96" s="23"/>
      <c r="O96" s="21">
        <f t="shared" si="13"/>
        <v>8</v>
      </c>
      <c r="P96" s="21"/>
      <c r="Q96" s="22">
        <v>9</v>
      </c>
      <c r="R96" s="22">
        <v>8</v>
      </c>
      <c r="S96" s="22">
        <v>3</v>
      </c>
      <c r="T96" s="22">
        <v>9</v>
      </c>
      <c r="U96" s="22">
        <v>4</v>
      </c>
      <c r="V96" s="22">
        <v>6</v>
      </c>
      <c r="W96" s="22"/>
      <c r="X96" s="22"/>
      <c r="Y96" s="22">
        <f t="shared" si="16"/>
        <v>39</v>
      </c>
      <c r="Z96" s="22"/>
      <c r="AA96" s="18">
        <f t="shared" si="14"/>
        <v>20</v>
      </c>
    </row>
    <row r="97" spans="1:27" s="24" customFormat="1" ht="17.25" customHeight="1">
      <c r="A97" s="21">
        <f t="shared" si="11"/>
        <v>9</v>
      </c>
      <c r="B97" s="21"/>
      <c r="C97" s="22">
        <v>9</v>
      </c>
      <c r="D97" s="22">
        <v>11</v>
      </c>
      <c r="E97" s="22">
        <v>5</v>
      </c>
      <c r="F97" s="22">
        <v>9</v>
      </c>
      <c r="G97" s="22">
        <v>5</v>
      </c>
      <c r="H97" s="22">
        <v>8</v>
      </c>
      <c r="I97" s="22"/>
      <c r="J97" s="22"/>
      <c r="K97" s="22">
        <f t="shared" si="15"/>
        <v>47</v>
      </c>
      <c r="L97" s="22"/>
      <c r="M97" s="18">
        <f t="shared" si="12"/>
        <v>24</v>
      </c>
      <c r="N97" s="23"/>
      <c r="O97" s="21">
        <f t="shared" si="13"/>
        <v>9</v>
      </c>
      <c r="P97" s="21"/>
      <c r="Q97" s="22">
        <v>9</v>
      </c>
      <c r="R97" s="22">
        <v>11</v>
      </c>
      <c r="S97" s="22">
        <v>5</v>
      </c>
      <c r="T97" s="22">
        <v>9</v>
      </c>
      <c r="U97" s="22">
        <v>5</v>
      </c>
      <c r="V97" s="22">
        <v>8</v>
      </c>
      <c r="W97" s="22"/>
      <c r="X97" s="22"/>
      <c r="Y97" s="22">
        <f t="shared" si="16"/>
        <v>47</v>
      </c>
      <c r="Z97" s="22"/>
      <c r="AA97" s="18">
        <f t="shared" si="14"/>
        <v>24</v>
      </c>
    </row>
    <row r="98" spans="1:27" s="24" customFormat="1" ht="17.25" customHeight="1">
      <c r="A98" s="21">
        <f t="shared" si="11"/>
        <v>10</v>
      </c>
      <c r="B98" s="21"/>
      <c r="C98" s="22">
        <v>5</v>
      </c>
      <c r="D98" s="22">
        <v>6</v>
      </c>
      <c r="E98" s="22">
        <v>0</v>
      </c>
      <c r="F98" s="22">
        <v>0</v>
      </c>
      <c r="G98" s="22">
        <v>1</v>
      </c>
      <c r="H98" s="22">
        <v>0</v>
      </c>
      <c r="I98" s="22"/>
      <c r="J98" s="22"/>
      <c r="K98" s="22">
        <f t="shared" si="15"/>
        <v>12</v>
      </c>
      <c r="L98" s="22"/>
      <c r="M98" s="18">
        <f t="shared" si="12"/>
        <v>6</v>
      </c>
      <c r="N98" s="23"/>
      <c r="O98" s="21">
        <f t="shared" si="13"/>
        <v>10</v>
      </c>
      <c r="P98" s="21"/>
      <c r="Q98" s="22">
        <v>5</v>
      </c>
      <c r="R98" s="22">
        <v>6</v>
      </c>
      <c r="S98" s="22">
        <v>0</v>
      </c>
      <c r="T98" s="22">
        <v>0</v>
      </c>
      <c r="U98" s="22">
        <v>1</v>
      </c>
      <c r="V98" s="22">
        <v>0</v>
      </c>
      <c r="W98" s="22"/>
      <c r="X98" s="22"/>
      <c r="Y98" s="22">
        <f t="shared" si="16"/>
        <v>12</v>
      </c>
      <c r="Z98" s="22"/>
      <c r="AA98" s="18">
        <f t="shared" si="14"/>
        <v>6</v>
      </c>
    </row>
    <row r="99" spans="1:27" s="24" customFormat="1" ht="17.25" customHeight="1">
      <c r="A99" s="21">
        <f t="shared" si="11"/>
        <v>11</v>
      </c>
      <c r="B99" s="21"/>
      <c r="C99" s="22">
        <v>10</v>
      </c>
      <c r="D99" s="22">
        <v>14</v>
      </c>
      <c r="E99" s="22">
        <v>11</v>
      </c>
      <c r="F99" s="22">
        <v>12</v>
      </c>
      <c r="G99" s="22">
        <v>5</v>
      </c>
      <c r="H99" s="22">
        <v>11</v>
      </c>
      <c r="I99" s="22"/>
      <c r="J99" s="22"/>
      <c r="K99" s="22">
        <f t="shared" si="15"/>
        <v>63</v>
      </c>
      <c r="L99" s="22"/>
      <c r="M99" s="18">
        <f t="shared" si="12"/>
        <v>32</v>
      </c>
      <c r="N99" s="23"/>
      <c r="O99" s="21">
        <f t="shared" si="13"/>
        <v>11</v>
      </c>
      <c r="P99" s="21"/>
      <c r="Q99" s="22">
        <v>10</v>
      </c>
      <c r="R99" s="22">
        <v>14</v>
      </c>
      <c r="S99" s="22">
        <v>11</v>
      </c>
      <c r="T99" s="22">
        <v>12</v>
      </c>
      <c r="U99" s="22">
        <v>5</v>
      </c>
      <c r="V99" s="22">
        <v>11</v>
      </c>
      <c r="W99" s="22"/>
      <c r="X99" s="22"/>
      <c r="Y99" s="22">
        <f t="shared" si="16"/>
        <v>63</v>
      </c>
      <c r="Z99" s="22"/>
      <c r="AA99" s="18">
        <f t="shared" si="14"/>
        <v>32</v>
      </c>
    </row>
    <row r="100" spans="1:27" s="24" customFormat="1" ht="17.25" customHeight="1">
      <c r="A100" s="21">
        <f t="shared" si="11"/>
        <v>12</v>
      </c>
      <c r="B100" s="21"/>
      <c r="C100" s="22">
        <v>10</v>
      </c>
      <c r="D100" s="22">
        <v>14</v>
      </c>
      <c r="E100" s="22">
        <v>11</v>
      </c>
      <c r="F100" s="22">
        <v>12</v>
      </c>
      <c r="G100" s="22">
        <v>5</v>
      </c>
      <c r="H100" s="22">
        <v>11</v>
      </c>
      <c r="I100" s="22"/>
      <c r="J100" s="22"/>
      <c r="K100" s="22">
        <f t="shared" si="15"/>
        <v>63</v>
      </c>
      <c r="L100" s="22"/>
      <c r="M100" s="18">
        <f t="shared" si="12"/>
        <v>32</v>
      </c>
      <c r="N100" s="23"/>
      <c r="O100" s="21">
        <f t="shared" si="13"/>
        <v>12</v>
      </c>
      <c r="P100" s="21"/>
      <c r="Q100" s="22">
        <v>10</v>
      </c>
      <c r="R100" s="22">
        <v>14</v>
      </c>
      <c r="S100" s="22">
        <v>11</v>
      </c>
      <c r="T100" s="22">
        <v>12</v>
      </c>
      <c r="U100" s="22">
        <v>5</v>
      </c>
      <c r="V100" s="22">
        <v>11</v>
      </c>
      <c r="W100" s="22"/>
      <c r="X100" s="22"/>
      <c r="Y100" s="22">
        <f t="shared" si="16"/>
        <v>63</v>
      </c>
      <c r="Z100" s="22"/>
      <c r="AA100" s="18">
        <f t="shared" si="14"/>
        <v>32</v>
      </c>
    </row>
    <row r="101" spans="1:27" s="24" customFormat="1" ht="17.25" customHeight="1">
      <c r="A101" s="21">
        <f t="shared" si="11"/>
        <v>13</v>
      </c>
      <c r="B101" s="21"/>
      <c r="C101" s="22">
        <v>8</v>
      </c>
      <c r="D101" s="22">
        <v>9</v>
      </c>
      <c r="E101" s="22">
        <v>9</v>
      </c>
      <c r="F101" s="22">
        <v>6</v>
      </c>
      <c r="G101" s="22">
        <v>8</v>
      </c>
      <c r="H101" s="22">
        <v>3</v>
      </c>
      <c r="I101" s="22"/>
      <c r="J101" s="22"/>
      <c r="K101" s="22">
        <f t="shared" si="15"/>
        <v>43</v>
      </c>
      <c r="L101" s="22"/>
      <c r="M101" s="18">
        <f t="shared" si="12"/>
        <v>22</v>
      </c>
      <c r="N101" s="23"/>
      <c r="O101" s="21">
        <f t="shared" si="13"/>
        <v>13</v>
      </c>
      <c r="P101" s="21"/>
      <c r="Q101" s="22">
        <v>8</v>
      </c>
      <c r="R101" s="22">
        <v>9</v>
      </c>
      <c r="S101" s="22">
        <v>9</v>
      </c>
      <c r="T101" s="22">
        <v>6</v>
      </c>
      <c r="U101" s="22">
        <v>8</v>
      </c>
      <c r="V101" s="22">
        <v>3</v>
      </c>
      <c r="W101" s="22"/>
      <c r="X101" s="22"/>
      <c r="Y101" s="22">
        <f t="shared" si="16"/>
        <v>43</v>
      </c>
      <c r="Z101" s="22"/>
      <c r="AA101" s="18">
        <f t="shared" si="14"/>
        <v>22</v>
      </c>
    </row>
    <row r="102" spans="1:27" s="24" customFormat="1" ht="17.25" customHeight="1">
      <c r="A102" s="21">
        <f t="shared" si="11"/>
        <v>14</v>
      </c>
      <c r="B102" s="21"/>
      <c r="C102" s="22">
        <v>10</v>
      </c>
      <c r="D102" s="22">
        <v>12</v>
      </c>
      <c r="E102" s="22">
        <v>12</v>
      </c>
      <c r="F102" s="22">
        <v>11</v>
      </c>
      <c r="G102" s="22">
        <v>7</v>
      </c>
      <c r="H102" s="22">
        <v>6</v>
      </c>
      <c r="I102" s="22"/>
      <c r="J102" s="22"/>
      <c r="K102" s="22">
        <f t="shared" si="15"/>
        <v>58</v>
      </c>
      <c r="L102" s="22"/>
      <c r="M102" s="18">
        <f t="shared" si="12"/>
        <v>29</v>
      </c>
      <c r="N102" s="23"/>
      <c r="O102" s="21">
        <f t="shared" si="13"/>
        <v>14</v>
      </c>
      <c r="P102" s="21"/>
      <c r="Q102" s="22">
        <v>10</v>
      </c>
      <c r="R102" s="22">
        <v>12</v>
      </c>
      <c r="S102" s="22">
        <v>12</v>
      </c>
      <c r="T102" s="22">
        <v>11</v>
      </c>
      <c r="U102" s="22">
        <v>7</v>
      </c>
      <c r="V102" s="22">
        <v>6</v>
      </c>
      <c r="W102" s="22"/>
      <c r="X102" s="22"/>
      <c r="Y102" s="22">
        <f t="shared" si="16"/>
        <v>58</v>
      </c>
      <c r="Z102" s="22"/>
      <c r="AA102" s="18">
        <f t="shared" si="14"/>
        <v>29</v>
      </c>
    </row>
    <row r="103" spans="1:27" s="24" customFormat="1" ht="17.25" customHeight="1">
      <c r="A103" s="21">
        <f t="shared" si="11"/>
        <v>15</v>
      </c>
      <c r="B103" s="21"/>
      <c r="C103" s="22">
        <v>10</v>
      </c>
      <c r="D103" s="22">
        <v>13</v>
      </c>
      <c r="E103" s="22">
        <v>12</v>
      </c>
      <c r="F103" s="22">
        <v>15</v>
      </c>
      <c r="G103" s="22">
        <v>9</v>
      </c>
      <c r="H103" s="22">
        <v>6</v>
      </c>
      <c r="I103" s="22"/>
      <c r="J103" s="22"/>
      <c r="K103" s="22">
        <f t="shared" si="15"/>
        <v>65</v>
      </c>
      <c r="L103" s="22"/>
      <c r="M103" s="18">
        <f t="shared" si="12"/>
        <v>33</v>
      </c>
      <c r="N103" s="23"/>
      <c r="O103" s="21">
        <f>A103</f>
        <v>15</v>
      </c>
      <c r="P103" s="21"/>
      <c r="Q103" s="22">
        <v>10</v>
      </c>
      <c r="R103" s="22">
        <v>13</v>
      </c>
      <c r="S103" s="22">
        <v>12</v>
      </c>
      <c r="T103" s="22">
        <v>15</v>
      </c>
      <c r="U103" s="22">
        <v>9</v>
      </c>
      <c r="V103" s="22">
        <v>6</v>
      </c>
      <c r="W103" s="22"/>
      <c r="X103" s="22"/>
      <c r="Y103" s="22">
        <f t="shared" si="16"/>
        <v>65</v>
      </c>
      <c r="Z103" s="22"/>
      <c r="AA103" s="18">
        <f t="shared" si="14"/>
        <v>33</v>
      </c>
    </row>
    <row r="104" spans="1:27" s="24" customFormat="1" ht="17.25" customHeight="1">
      <c r="A104" s="21">
        <f t="shared" si="11"/>
        <v>16</v>
      </c>
      <c r="B104" s="21"/>
      <c r="C104" s="22">
        <v>9</v>
      </c>
      <c r="D104" s="22">
        <v>12</v>
      </c>
      <c r="E104" s="22">
        <v>12</v>
      </c>
      <c r="F104" s="22">
        <v>11</v>
      </c>
      <c r="G104" s="22">
        <v>9</v>
      </c>
      <c r="H104" s="22">
        <v>6</v>
      </c>
      <c r="I104" s="22"/>
      <c r="J104" s="22"/>
      <c r="K104" s="22">
        <f t="shared" si="15"/>
        <v>59</v>
      </c>
      <c r="L104" s="22"/>
      <c r="M104" s="18">
        <f t="shared" si="12"/>
        <v>30</v>
      </c>
      <c r="N104" s="23"/>
      <c r="O104" s="21">
        <f>A104</f>
        <v>16</v>
      </c>
      <c r="P104" s="21"/>
      <c r="Q104" s="22">
        <v>9</v>
      </c>
      <c r="R104" s="22">
        <v>12</v>
      </c>
      <c r="S104" s="22">
        <v>12</v>
      </c>
      <c r="T104" s="22">
        <v>11</v>
      </c>
      <c r="U104" s="22">
        <v>9</v>
      </c>
      <c r="V104" s="22">
        <v>6</v>
      </c>
      <c r="W104" s="22"/>
      <c r="X104" s="22"/>
      <c r="Y104" s="22">
        <f t="shared" si="16"/>
        <v>59</v>
      </c>
      <c r="Z104" s="22"/>
      <c r="AA104" s="18">
        <f t="shared" si="14"/>
        <v>30</v>
      </c>
    </row>
    <row r="105" spans="1:27" s="24" customFormat="1" ht="17.25" customHeight="1">
      <c r="A105" s="21">
        <f t="shared" si="11"/>
        <v>17</v>
      </c>
      <c r="B105" s="21"/>
      <c r="C105" s="22">
        <v>9</v>
      </c>
      <c r="D105" s="22">
        <v>12</v>
      </c>
      <c r="E105" s="22">
        <v>12</v>
      </c>
      <c r="F105" s="22">
        <v>11</v>
      </c>
      <c r="G105" s="22">
        <v>9</v>
      </c>
      <c r="H105" s="22">
        <v>6</v>
      </c>
      <c r="I105" s="22"/>
      <c r="J105" s="22"/>
      <c r="K105" s="22">
        <f>SUM(C105:J105)</f>
        <v>59</v>
      </c>
      <c r="L105" s="22"/>
      <c r="M105" s="18">
        <f>ROUND(K105/2,0)</f>
        <v>30</v>
      </c>
      <c r="N105" s="23"/>
      <c r="O105" s="21">
        <f>A105</f>
        <v>17</v>
      </c>
      <c r="P105" s="21"/>
      <c r="Q105" s="22">
        <v>9</v>
      </c>
      <c r="R105" s="22">
        <v>12</v>
      </c>
      <c r="S105" s="22">
        <v>12</v>
      </c>
      <c r="T105" s="22">
        <v>11</v>
      </c>
      <c r="U105" s="22">
        <v>9</v>
      </c>
      <c r="V105" s="22">
        <v>6</v>
      </c>
      <c r="W105" s="22"/>
      <c r="X105" s="22"/>
      <c r="Y105" s="22">
        <f>SUM(Q105:X105)</f>
        <v>59</v>
      </c>
      <c r="Z105" s="22"/>
      <c r="AA105" s="18">
        <f>ROUND(Y105/2,0)</f>
        <v>30</v>
      </c>
    </row>
    <row r="106" spans="1:27" s="24" customFormat="1" ht="17.25" customHeight="1">
      <c r="A106" s="21">
        <f t="shared" si="11"/>
        <v>18</v>
      </c>
      <c r="B106" s="21"/>
      <c r="C106" s="22">
        <v>9</v>
      </c>
      <c r="D106" s="22">
        <v>12</v>
      </c>
      <c r="E106" s="22">
        <v>12</v>
      </c>
      <c r="F106" s="22">
        <v>11</v>
      </c>
      <c r="G106" s="22">
        <v>9</v>
      </c>
      <c r="H106" s="22">
        <v>6</v>
      </c>
      <c r="I106" s="22"/>
      <c r="J106" s="22"/>
      <c r="K106" s="22">
        <f>SUM(C106:J106)</f>
        <v>59</v>
      </c>
      <c r="L106" s="22"/>
      <c r="M106" s="18">
        <f>ROUND(K106/2,0)</f>
        <v>30</v>
      </c>
      <c r="N106" s="23"/>
      <c r="O106" s="21">
        <f>A106</f>
        <v>18</v>
      </c>
      <c r="P106" s="21"/>
      <c r="Q106" s="22">
        <v>9</v>
      </c>
      <c r="R106" s="22">
        <v>12</v>
      </c>
      <c r="S106" s="22">
        <v>12</v>
      </c>
      <c r="T106" s="22">
        <v>11</v>
      </c>
      <c r="U106" s="22">
        <v>9</v>
      </c>
      <c r="V106" s="22">
        <v>6</v>
      </c>
      <c r="W106" s="22"/>
      <c r="X106" s="22"/>
      <c r="Y106" s="22">
        <f>SUM(Q106:X106)</f>
        <v>59</v>
      </c>
      <c r="Z106" s="22"/>
      <c r="AA106" s="18">
        <f>ROUND(Y106/2,0)</f>
        <v>30</v>
      </c>
    </row>
    <row r="107" spans="1:27" s="24" customFormat="1" ht="17.25" customHeight="1">
      <c r="A107" s="21"/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18"/>
      <c r="N107" s="23"/>
      <c r="O107" s="21"/>
      <c r="P107" s="21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18"/>
    </row>
    <row r="108" spans="1:27" s="24" customFormat="1" ht="17.25" customHeight="1">
      <c r="A108" s="21"/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3"/>
      <c r="O108" s="21"/>
      <c r="P108" s="21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s="24" customFormat="1" ht="17.25" customHeight="1">
      <c r="A109" s="21"/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3"/>
      <c r="O109" s="21"/>
      <c r="P109" s="21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s="24" customFormat="1" ht="17.25" customHeight="1">
      <c r="A110" s="21"/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3"/>
      <c r="O110" s="21"/>
      <c r="P110" s="21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</row>
    <row r="111" spans="1:27" s="24" customFormat="1" ht="17.25" customHeight="1">
      <c r="A111" s="21"/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3"/>
      <c r="O111" s="21"/>
      <c r="P111" s="21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</row>
    <row r="112" spans="1:27" s="24" customFormat="1" ht="17.25" customHeight="1">
      <c r="A112" s="21"/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3"/>
      <c r="O112" s="21"/>
      <c r="P112" s="21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</row>
    <row r="113" spans="1:27" s="24" customFormat="1" ht="17.25" customHeight="1">
      <c r="A113" s="21"/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3"/>
      <c r="O113" s="21"/>
      <c r="P113" s="21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</row>
    <row r="114" spans="1:27" s="24" customFormat="1" ht="17.25" customHeight="1">
      <c r="A114" s="21"/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3"/>
      <c r="O114" s="21"/>
      <c r="P114" s="21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</row>
    <row r="115" spans="1:27" s="24" customFormat="1" ht="17.25" customHeight="1">
      <c r="A115" s="21"/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3"/>
      <c r="O115" s="21"/>
      <c r="P115" s="21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</row>
    <row r="116" spans="1:27" s="24" customFormat="1" ht="105" customHeight="1">
      <c r="A116" s="137" t="s">
        <v>67</v>
      </c>
      <c r="B116" s="137"/>
      <c r="C116" s="137"/>
      <c r="D116" s="137"/>
      <c r="E116" s="137" t="s">
        <v>68</v>
      </c>
      <c r="F116" s="137"/>
      <c r="G116" s="137"/>
      <c r="H116" s="137"/>
      <c r="I116" s="137"/>
      <c r="J116" s="137" t="s">
        <v>69</v>
      </c>
      <c r="K116" s="137"/>
      <c r="L116" s="137"/>
      <c r="M116" s="137"/>
      <c r="N116" s="23"/>
      <c r="O116" s="137" t="s">
        <v>67</v>
      </c>
      <c r="P116" s="137"/>
      <c r="Q116" s="137"/>
      <c r="R116" s="137"/>
      <c r="S116" s="137" t="s">
        <v>68</v>
      </c>
      <c r="T116" s="137"/>
      <c r="U116" s="137"/>
      <c r="V116" s="137"/>
      <c r="W116" s="137"/>
      <c r="X116" s="137" t="s">
        <v>69</v>
      </c>
      <c r="Y116" s="137"/>
      <c r="Z116" s="137"/>
      <c r="AA116" s="137"/>
    </row>
    <row r="117" ht="9" customHeight="1"/>
    <row r="118" spans="1:27" s="9" customFormat="1" ht="20.25" customHeight="1">
      <c r="A118" s="140" t="s">
        <v>53</v>
      </c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8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</row>
    <row r="119" spans="1:27" s="11" customFormat="1" ht="27" customHeight="1">
      <c r="A119" s="138" t="str">
        <f>A80</f>
        <v>*¡ti&amp;yisiHi l(*Kiti pir&amp;xii-2016</v>
      </c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0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</row>
    <row r="120" spans="1:27" s="11" customFormat="1" ht="24" customHeight="1">
      <c r="A120" s="139" t="s">
        <v>54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0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</row>
    <row r="121" spans="1:27" s="11" customFormat="1" ht="20.25" customHeight="1">
      <c r="A121" s="135" t="s">
        <v>55</v>
      </c>
      <c r="B121" s="135"/>
      <c r="C121" s="135"/>
      <c r="D121" s="135"/>
      <c r="E121" s="136" t="str">
        <f>E82</f>
        <v>viDp_ri an_pimi p{iWi*mik SiiLi</v>
      </c>
      <c r="F121" s="136"/>
      <c r="G121" s="136"/>
      <c r="H121" s="136"/>
      <c r="I121" s="136"/>
      <c r="J121" s="136"/>
      <c r="K121" s="136"/>
      <c r="L121" s="136"/>
      <c r="M121" s="136"/>
      <c r="N121" s="10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</row>
    <row r="122" spans="1:27" s="11" customFormat="1" ht="20.25" customHeight="1">
      <c r="A122" s="135" t="s">
        <v>57</v>
      </c>
      <c r="B122" s="135"/>
      <c r="C122" s="12">
        <f>C83</f>
        <v>8</v>
      </c>
      <c r="D122" s="135" t="s">
        <v>58</v>
      </c>
      <c r="E122" s="135"/>
      <c r="F122" s="135"/>
      <c r="G122" s="135"/>
      <c r="H122" s="135" t="s">
        <v>59</v>
      </c>
      <c r="I122" s="135"/>
      <c r="J122" s="135"/>
      <c r="K122" s="136" t="s">
        <v>196</v>
      </c>
      <c r="L122" s="136"/>
      <c r="M122" s="136"/>
      <c r="N122" s="10"/>
      <c r="O122" s="141"/>
      <c r="P122" s="141"/>
      <c r="Q122" s="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</row>
    <row r="123" spans="1:27" s="11" customFormat="1" ht="20.25" customHeight="1">
      <c r="A123" s="135" t="s">
        <v>62</v>
      </c>
      <c r="B123" s="135"/>
      <c r="C123" s="135"/>
      <c r="D123" s="135"/>
      <c r="E123" s="135"/>
      <c r="F123" s="136">
        <f>F84</f>
        <v>17</v>
      </c>
      <c r="G123" s="136"/>
      <c r="H123" s="1"/>
      <c r="I123" s="10"/>
      <c r="J123" s="10"/>
      <c r="K123" s="10"/>
      <c r="L123" s="10"/>
      <c r="M123" s="10"/>
      <c r="N123" s="10"/>
      <c r="O123" s="141"/>
      <c r="P123" s="141"/>
      <c r="Q123" s="141"/>
      <c r="R123" s="141"/>
      <c r="S123" s="141"/>
      <c r="T123" s="141"/>
      <c r="U123" s="141"/>
      <c r="V123" s="1"/>
      <c r="W123" s="1"/>
      <c r="X123" s="1"/>
      <c r="Y123" s="1"/>
      <c r="Z123" s="1"/>
      <c r="AA123" s="1"/>
    </row>
    <row r="124" spans="1:27" s="11" customFormat="1" ht="20.25" customHeight="1">
      <c r="A124" s="135" t="s">
        <v>63</v>
      </c>
      <c r="B124" s="135"/>
      <c r="C124" s="135"/>
      <c r="D124" s="136">
        <f>D85</f>
        <v>17</v>
      </c>
      <c r="E124" s="136"/>
      <c r="F124" s="135" t="s">
        <v>64</v>
      </c>
      <c r="G124" s="135"/>
      <c r="H124" s="135"/>
      <c r="I124" s="135"/>
      <c r="J124" s="135"/>
      <c r="K124" s="136">
        <f>K85</f>
        <v>17</v>
      </c>
      <c r="L124" s="136"/>
      <c r="M124" s="10"/>
      <c r="N124" s="10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"/>
    </row>
    <row r="125" spans="1:27" s="9" customFormat="1" ht="4.5" customHeight="1">
      <c r="A125" s="8"/>
      <c r="B125" s="8"/>
      <c r="C125" s="8"/>
      <c r="D125" s="13"/>
      <c r="E125" s="13"/>
      <c r="F125" s="8"/>
      <c r="G125" s="8"/>
      <c r="H125" s="8"/>
      <c r="I125" s="8"/>
      <c r="J125" s="8"/>
      <c r="K125" s="13"/>
      <c r="L125" s="13"/>
      <c r="M125" s="8"/>
      <c r="N125" s="8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s="16" customFormat="1" ht="39" customHeight="1">
      <c r="A126" s="14" t="s">
        <v>0</v>
      </c>
      <c r="B126" s="14" t="s">
        <v>65</v>
      </c>
      <c r="C126" s="14">
        <v>1</v>
      </c>
      <c r="D126" s="14">
        <v>2</v>
      </c>
      <c r="E126" s="14">
        <v>3</v>
      </c>
      <c r="F126" s="14">
        <v>4</v>
      </c>
      <c r="G126" s="14">
        <v>5</v>
      </c>
      <c r="H126" s="14">
        <v>6</v>
      </c>
      <c r="I126" s="14">
        <v>7</v>
      </c>
      <c r="J126" s="14">
        <v>8</v>
      </c>
      <c r="K126" s="14">
        <v>9</v>
      </c>
      <c r="L126" s="14">
        <v>10</v>
      </c>
      <c r="M126" s="14" t="s">
        <v>66</v>
      </c>
      <c r="N126" s="15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</row>
    <row r="127" spans="1:27" s="20" customFormat="1" ht="39" customHeight="1">
      <c r="A127" s="17"/>
      <c r="B127" s="14" t="s">
        <v>66</v>
      </c>
      <c r="C127" s="18">
        <v>10</v>
      </c>
      <c r="D127" s="18">
        <v>16</v>
      </c>
      <c r="E127" s="18">
        <v>12</v>
      </c>
      <c r="F127" s="18">
        <v>16</v>
      </c>
      <c r="G127" s="18">
        <v>13</v>
      </c>
      <c r="H127" s="18">
        <v>13</v>
      </c>
      <c r="I127" s="18">
        <v>0</v>
      </c>
      <c r="J127" s="18">
        <v>0</v>
      </c>
      <c r="K127" s="18">
        <f>SUM(A127:J127)</f>
        <v>80</v>
      </c>
      <c r="L127" s="18"/>
      <c r="M127" s="18">
        <v>40</v>
      </c>
      <c r="N127" s="19"/>
      <c r="O127" s="70"/>
      <c r="P127" s="69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</row>
    <row r="128" spans="1:27" s="24" customFormat="1" ht="17.25" customHeight="1">
      <c r="A128" s="21">
        <f aca="true" t="shared" si="17" ref="A128:A145">A89</f>
        <v>1</v>
      </c>
      <c r="B128" s="21"/>
      <c r="C128" s="22">
        <v>10</v>
      </c>
      <c r="D128" s="22">
        <v>15</v>
      </c>
      <c r="E128" s="22">
        <v>12</v>
      </c>
      <c r="F128" s="22">
        <v>14</v>
      </c>
      <c r="G128" s="22">
        <v>10</v>
      </c>
      <c r="H128" s="22">
        <v>13</v>
      </c>
      <c r="I128" s="22"/>
      <c r="J128" s="22"/>
      <c r="K128" s="22">
        <f>SUM(C128:J128)</f>
        <v>74</v>
      </c>
      <c r="L128" s="22"/>
      <c r="M128" s="18">
        <f aca="true" t="shared" si="18" ref="M128:M143">ROUND(K128/2,0)</f>
        <v>37</v>
      </c>
      <c r="N128" s="23"/>
      <c r="O128" s="72"/>
      <c r="P128" s="72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</row>
    <row r="129" spans="1:27" s="24" customFormat="1" ht="17.25" customHeight="1">
      <c r="A129" s="21">
        <f t="shared" si="17"/>
        <v>2</v>
      </c>
      <c r="B129" s="21"/>
      <c r="C129" s="22">
        <v>10</v>
      </c>
      <c r="D129" s="22">
        <v>10</v>
      </c>
      <c r="E129" s="22">
        <v>3</v>
      </c>
      <c r="F129" s="22">
        <v>12</v>
      </c>
      <c r="G129" s="22">
        <v>7</v>
      </c>
      <c r="H129" s="22">
        <v>7</v>
      </c>
      <c r="I129" s="22"/>
      <c r="J129" s="22"/>
      <c r="K129" s="22">
        <f aca="true" t="shared" si="19" ref="K129:K143">SUM(C129:J129)</f>
        <v>49</v>
      </c>
      <c r="L129" s="22"/>
      <c r="M129" s="18">
        <f t="shared" si="18"/>
        <v>25</v>
      </c>
      <c r="N129" s="23"/>
      <c r="O129" s="72"/>
      <c r="P129" s="72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</row>
    <row r="130" spans="1:27" s="24" customFormat="1" ht="17.25" customHeight="1">
      <c r="A130" s="21">
        <f t="shared" si="17"/>
        <v>3</v>
      </c>
      <c r="B130" s="21"/>
      <c r="C130" s="22">
        <v>10</v>
      </c>
      <c r="D130" s="22">
        <v>12</v>
      </c>
      <c r="E130" s="22">
        <v>4</v>
      </c>
      <c r="F130" s="22">
        <v>9</v>
      </c>
      <c r="G130" s="22">
        <v>8</v>
      </c>
      <c r="H130" s="22">
        <v>6</v>
      </c>
      <c r="I130" s="22"/>
      <c r="J130" s="22"/>
      <c r="K130" s="22">
        <f t="shared" si="19"/>
        <v>49</v>
      </c>
      <c r="L130" s="22"/>
      <c r="M130" s="18">
        <f t="shared" si="18"/>
        <v>25</v>
      </c>
      <c r="N130" s="23"/>
      <c r="O130" s="72"/>
      <c r="P130" s="72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</row>
    <row r="131" spans="1:27" s="24" customFormat="1" ht="17.25" customHeight="1">
      <c r="A131" s="21">
        <f t="shared" si="17"/>
        <v>4</v>
      </c>
      <c r="B131" s="21"/>
      <c r="C131" s="22">
        <v>10</v>
      </c>
      <c r="D131" s="22">
        <v>15</v>
      </c>
      <c r="E131" s="22">
        <v>11</v>
      </c>
      <c r="F131" s="22">
        <v>11</v>
      </c>
      <c r="G131" s="22">
        <v>10</v>
      </c>
      <c r="H131" s="22">
        <v>7</v>
      </c>
      <c r="I131" s="22"/>
      <c r="J131" s="22"/>
      <c r="K131" s="22">
        <f t="shared" si="19"/>
        <v>64</v>
      </c>
      <c r="L131" s="22"/>
      <c r="M131" s="18">
        <f t="shared" si="18"/>
        <v>32</v>
      </c>
      <c r="N131" s="23"/>
      <c r="O131" s="72"/>
      <c r="P131" s="72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</row>
    <row r="132" spans="1:27" s="24" customFormat="1" ht="17.25" customHeight="1">
      <c r="A132" s="21">
        <f t="shared" si="17"/>
        <v>5</v>
      </c>
      <c r="B132" s="21"/>
      <c r="C132" s="22">
        <v>10</v>
      </c>
      <c r="D132" s="22">
        <v>15</v>
      </c>
      <c r="E132" s="22">
        <v>11</v>
      </c>
      <c r="F132" s="22">
        <v>11</v>
      </c>
      <c r="G132" s="22">
        <v>10</v>
      </c>
      <c r="H132" s="22">
        <v>7</v>
      </c>
      <c r="I132" s="22"/>
      <c r="J132" s="22"/>
      <c r="K132" s="22">
        <f t="shared" si="19"/>
        <v>64</v>
      </c>
      <c r="L132" s="22"/>
      <c r="M132" s="18">
        <f t="shared" si="18"/>
        <v>32</v>
      </c>
      <c r="N132" s="23"/>
      <c r="O132" s="72"/>
      <c r="P132" s="72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</row>
    <row r="133" spans="1:27" s="24" customFormat="1" ht="17.25" customHeight="1">
      <c r="A133" s="21">
        <f t="shared" si="17"/>
        <v>6</v>
      </c>
      <c r="B133" s="21"/>
      <c r="C133" s="22">
        <v>9</v>
      </c>
      <c r="D133" s="22">
        <v>13</v>
      </c>
      <c r="E133" s="22">
        <v>12</v>
      </c>
      <c r="F133" s="22">
        <v>11</v>
      </c>
      <c r="G133" s="22">
        <v>7</v>
      </c>
      <c r="H133" s="22">
        <v>7</v>
      </c>
      <c r="I133" s="22"/>
      <c r="J133" s="22"/>
      <c r="K133" s="22">
        <f t="shared" si="19"/>
        <v>59</v>
      </c>
      <c r="L133" s="22"/>
      <c r="M133" s="18">
        <f t="shared" si="18"/>
        <v>30</v>
      </c>
      <c r="N133" s="23"/>
      <c r="O133" s="72"/>
      <c r="P133" s="72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</row>
    <row r="134" spans="1:27" s="24" customFormat="1" ht="17.25" customHeight="1">
      <c r="A134" s="21">
        <f t="shared" si="17"/>
        <v>7</v>
      </c>
      <c r="B134" s="21"/>
      <c r="C134" s="22">
        <v>9</v>
      </c>
      <c r="D134" s="22">
        <v>10</v>
      </c>
      <c r="E134" s="22">
        <v>10</v>
      </c>
      <c r="F134" s="22">
        <v>9</v>
      </c>
      <c r="G134" s="22">
        <v>6</v>
      </c>
      <c r="H134" s="22">
        <v>12</v>
      </c>
      <c r="I134" s="22"/>
      <c r="J134" s="22"/>
      <c r="K134" s="22">
        <f t="shared" si="19"/>
        <v>56</v>
      </c>
      <c r="L134" s="22"/>
      <c r="M134" s="18">
        <f t="shared" si="18"/>
        <v>28</v>
      </c>
      <c r="N134" s="23"/>
      <c r="O134" s="72"/>
      <c r="P134" s="72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</row>
    <row r="135" spans="1:27" s="24" customFormat="1" ht="17.25" customHeight="1">
      <c r="A135" s="21">
        <f t="shared" si="17"/>
        <v>8</v>
      </c>
      <c r="B135" s="21"/>
      <c r="C135" s="22">
        <v>9</v>
      </c>
      <c r="D135" s="22">
        <v>8</v>
      </c>
      <c r="E135" s="22">
        <v>3</v>
      </c>
      <c r="F135" s="22">
        <v>9</v>
      </c>
      <c r="G135" s="22">
        <v>4</v>
      </c>
      <c r="H135" s="22">
        <v>6</v>
      </c>
      <c r="I135" s="22"/>
      <c r="J135" s="22"/>
      <c r="K135" s="22">
        <f t="shared" si="19"/>
        <v>39</v>
      </c>
      <c r="L135" s="22"/>
      <c r="M135" s="18">
        <f t="shared" si="18"/>
        <v>20</v>
      </c>
      <c r="N135" s="23"/>
      <c r="O135" s="72"/>
      <c r="P135" s="72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</row>
    <row r="136" spans="1:27" s="24" customFormat="1" ht="17.25" customHeight="1">
      <c r="A136" s="21">
        <f t="shared" si="17"/>
        <v>9</v>
      </c>
      <c r="B136" s="21"/>
      <c r="C136" s="22">
        <v>9</v>
      </c>
      <c r="D136" s="22">
        <v>11</v>
      </c>
      <c r="E136" s="22">
        <v>5</v>
      </c>
      <c r="F136" s="22">
        <v>9</v>
      </c>
      <c r="G136" s="22">
        <v>5</v>
      </c>
      <c r="H136" s="22">
        <v>8</v>
      </c>
      <c r="I136" s="22"/>
      <c r="J136" s="22"/>
      <c r="K136" s="22">
        <f t="shared" si="19"/>
        <v>47</v>
      </c>
      <c r="L136" s="22"/>
      <c r="M136" s="18">
        <f t="shared" si="18"/>
        <v>24</v>
      </c>
      <c r="N136" s="23"/>
      <c r="O136" s="72"/>
      <c r="P136" s="72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</row>
    <row r="137" spans="1:27" s="24" customFormat="1" ht="17.25" customHeight="1">
      <c r="A137" s="21">
        <f t="shared" si="17"/>
        <v>10</v>
      </c>
      <c r="B137" s="21"/>
      <c r="C137" s="22">
        <v>5</v>
      </c>
      <c r="D137" s="22">
        <v>6</v>
      </c>
      <c r="E137" s="22">
        <v>0</v>
      </c>
      <c r="F137" s="22">
        <v>0</v>
      </c>
      <c r="G137" s="22">
        <v>1</v>
      </c>
      <c r="H137" s="22">
        <v>0</v>
      </c>
      <c r="I137" s="22"/>
      <c r="J137" s="22"/>
      <c r="K137" s="22">
        <f t="shared" si="19"/>
        <v>12</v>
      </c>
      <c r="L137" s="22"/>
      <c r="M137" s="18">
        <f t="shared" si="18"/>
        <v>6</v>
      </c>
      <c r="N137" s="23"/>
      <c r="O137" s="72"/>
      <c r="P137" s="72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</row>
    <row r="138" spans="1:27" s="24" customFormat="1" ht="17.25" customHeight="1">
      <c r="A138" s="21">
        <f t="shared" si="17"/>
        <v>11</v>
      </c>
      <c r="B138" s="21"/>
      <c r="C138" s="22">
        <v>10</v>
      </c>
      <c r="D138" s="22">
        <v>14</v>
      </c>
      <c r="E138" s="22">
        <v>11</v>
      </c>
      <c r="F138" s="22">
        <v>12</v>
      </c>
      <c r="G138" s="22">
        <v>5</v>
      </c>
      <c r="H138" s="22">
        <v>11</v>
      </c>
      <c r="I138" s="22"/>
      <c r="J138" s="22"/>
      <c r="K138" s="22">
        <f t="shared" si="19"/>
        <v>63</v>
      </c>
      <c r="L138" s="22"/>
      <c r="M138" s="18">
        <f t="shared" si="18"/>
        <v>32</v>
      </c>
      <c r="N138" s="23"/>
      <c r="O138" s="72"/>
      <c r="P138" s="72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</row>
    <row r="139" spans="1:27" s="24" customFormat="1" ht="17.25" customHeight="1">
      <c r="A139" s="21">
        <f t="shared" si="17"/>
        <v>12</v>
      </c>
      <c r="B139" s="21"/>
      <c r="C139" s="22">
        <v>10</v>
      </c>
      <c r="D139" s="22">
        <v>14</v>
      </c>
      <c r="E139" s="22">
        <v>11</v>
      </c>
      <c r="F139" s="22">
        <v>12</v>
      </c>
      <c r="G139" s="22">
        <v>5</v>
      </c>
      <c r="H139" s="22">
        <v>11</v>
      </c>
      <c r="I139" s="22"/>
      <c r="J139" s="22"/>
      <c r="K139" s="22">
        <f t="shared" si="19"/>
        <v>63</v>
      </c>
      <c r="L139" s="22"/>
      <c r="M139" s="18">
        <f t="shared" si="18"/>
        <v>32</v>
      </c>
      <c r="N139" s="23"/>
      <c r="O139" s="72"/>
      <c r="P139" s="72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</row>
    <row r="140" spans="1:27" s="24" customFormat="1" ht="17.25" customHeight="1">
      <c r="A140" s="21">
        <f t="shared" si="17"/>
        <v>13</v>
      </c>
      <c r="B140" s="21"/>
      <c r="C140" s="22">
        <v>8</v>
      </c>
      <c r="D140" s="22">
        <v>9</v>
      </c>
      <c r="E140" s="22">
        <v>9</v>
      </c>
      <c r="F140" s="22">
        <v>6</v>
      </c>
      <c r="G140" s="22">
        <v>8</v>
      </c>
      <c r="H140" s="22">
        <v>3</v>
      </c>
      <c r="I140" s="22"/>
      <c r="J140" s="22"/>
      <c r="K140" s="22">
        <f t="shared" si="19"/>
        <v>43</v>
      </c>
      <c r="L140" s="22"/>
      <c r="M140" s="18">
        <f t="shared" si="18"/>
        <v>22</v>
      </c>
      <c r="N140" s="23"/>
      <c r="O140" s="72"/>
      <c r="P140" s="72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</row>
    <row r="141" spans="1:27" s="24" customFormat="1" ht="17.25" customHeight="1">
      <c r="A141" s="21">
        <f t="shared" si="17"/>
        <v>14</v>
      </c>
      <c r="B141" s="21"/>
      <c r="C141" s="22">
        <v>10</v>
      </c>
      <c r="D141" s="22">
        <v>12</v>
      </c>
      <c r="E141" s="22">
        <v>12</v>
      </c>
      <c r="F141" s="22">
        <v>11</v>
      </c>
      <c r="G141" s="22">
        <v>7</v>
      </c>
      <c r="H141" s="22">
        <v>6</v>
      </c>
      <c r="I141" s="22"/>
      <c r="J141" s="22"/>
      <c r="K141" s="22">
        <f t="shared" si="19"/>
        <v>58</v>
      </c>
      <c r="L141" s="22"/>
      <c r="M141" s="18">
        <f t="shared" si="18"/>
        <v>29</v>
      </c>
      <c r="N141" s="23"/>
      <c r="O141" s="72"/>
      <c r="P141" s="72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</row>
    <row r="142" spans="1:27" s="24" customFormat="1" ht="17.25" customHeight="1">
      <c r="A142" s="21">
        <f t="shared" si="17"/>
        <v>15</v>
      </c>
      <c r="B142" s="21"/>
      <c r="C142" s="22">
        <v>10</v>
      </c>
      <c r="D142" s="22">
        <v>13</v>
      </c>
      <c r="E142" s="22">
        <v>12</v>
      </c>
      <c r="F142" s="22">
        <v>15</v>
      </c>
      <c r="G142" s="22">
        <v>9</v>
      </c>
      <c r="H142" s="22">
        <v>6</v>
      </c>
      <c r="I142" s="22"/>
      <c r="J142" s="22"/>
      <c r="K142" s="22">
        <f t="shared" si="19"/>
        <v>65</v>
      </c>
      <c r="L142" s="22"/>
      <c r="M142" s="18">
        <f t="shared" si="18"/>
        <v>33</v>
      </c>
      <c r="N142" s="23"/>
      <c r="O142" s="72"/>
      <c r="P142" s="72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</row>
    <row r="143" spans="1:27" s="24" customFormat="1" ht="17.25" customHeight="1">
      <c r="A143" s="21">
        <f t="shared" si="17"/>
        <v>16</v>
      </c>
      <c r="B143" s="21"/>
      <c r="C143" s="22">
        <v>9</v>
      </c>
      <c r="D143" s="22">
        <v>12</v>
      </c>
      <c r="E143" s="22">
        <v>12</v>
      </c>
      <c r="F143" s="22">
        <v>11</v>
      </c>
      <c r="G143" s="22">
        <v>9</v>
      </c>
      <c r="H143" s="22">
        <v>6</v>
      </c>
      <c r="I143" s="22"/>
      <c r="J143" s="22"/>
      <c r="K143" s="22">
        <f t="shared" si="19"/>
        <v>59</v>
      </c>
      <c r="L143" s="22"/>
      <c r="M143" s="18">
        <f t="shared" si="18"/>
        <v>30</v>
      </c>
      <c r="N143" s="23"/>
      <c r="O143" s="72"/>
      <c r="P143" s="72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</row>
    <row r="144" spans="1:27" s="24" customFormat="1" ht="17.25" customHeight="1">
      <c r="A144" s="21">
        <f t="shared" si="17"/>
        <v>17</v>
      </c>
      <c r="B144" s="21"/>
      <c r="C144" s="22">
        <v>9</v>
      </c>
      <c r="D144" s="22">
        <v>12</v>
      </c>
      <c r="E144" s="22">
        <v>12</v>
      </c>
      <c r="F144" s="22">
        <v>11</v>
      </c>
      <c r="G144" s="22">
        <v>9</v>
      </c>
      <c r="H144" s="22">
        <v>6</v>
      </c>
      <c r="I144" s="22"/>
      <c r="J144" s="22"/>
      <c r="K144" s="22">
        <f>SUM(C144:J144)</f>
        <v>59</v>
      </c>
      <c r="L144" s="22"/>
      <c r="M144" s="18">
        <f>ROUND(K144/2,0)</f>
        <v>30</v>
      </c>
      <c r="N144" s="23"/>
      <c r="O144" s="72"/>
      <c r="P144" s="72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</row>
    <row r="145" spans="1:27" s="24" customFormat="1" ht="17.25" customHeight="1">
      <c r="A145" s="21">
        <f t="shared" si="17"/>
        <v>18</v>
      </c>
      <c r="B145" s="21"/>
      <c r="C145" s="22">
        <v>9</v>
      </c>
      <c r="D145" s="22">
        <v>12</v>
      </c>
      <c r="E145" s="22">
        <v>12</v>
      </c>
      <c r="F145" s="22">
        <v>11</v>
      </c>
      <c r="G145" s="22">
        <v>9</v>
      </c>
      <c r="H145" s="22">
        <v>6</v>
      </c>
      <c r="I145" s="22"/>
      <c r="J145" s="22"/>
      <c r="K145" s="22">
        <f>SUM(C145:J145)</f>
        <v>59</v>
      </c>
      <c r="L145" s="22"/>
      <c r="M145" s="18">
        <f>ROUND(K145/2,0)</f>
        <v>30</v>
      </c>
      <c r="N145" s="23"/>
      <c r="O145" s="72"/>
      <c r="P145" s="72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</row>
    <row r="146" spans="1:27" s="24" customFormat="1" ht="17.25" customHeight="1">
      <c r="A146" s="21"/>
      <c r="B146" s="21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18"/>
      <c r="N146" s="23"/>
      <c r="O146" s="72"/>
      <c r="P146" s="72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</row>
    <row r="147" spans="1:27" s="24" customFormat="1" ht="17.25" customHeight="1">
      <c r="A147" s="21"/>
      <c r="B147" s="21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3"/>
      <c r="O147" s="72"/>
      <c r="P147" s="72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</row>
    <row r="148" spans="1:27" s="24" customFormat="1" ht="17.25" customHeight="1">
      <c r="A148" s="21"/>
      <c r="B148" s="21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3"/>
      <c r="O148" s="72"/>
      <c r="P148" s="72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</row>
    <row r="149" spans="1:27" s="24" customFormat="1" ht="17.25" customHeight="1">
      <c r="A149" s="21"/>
      <c r="B149" s="21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3"/>
      <c r="O149" s="72"/>
      <c r="P149" s="72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</row>
    <row r="150" spans="1:27" s="24" customFormat="1" ht="17.25" customHeight="1">
      <c r="A150" s="21"/>
      <c r="B150" s="21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3"/>
      <c r="O150" s="72"/>
      <c r="P150" s="72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</row>
    <row r="151" spans="1:27" s="24" customFormat="1" ht="17.25" customHeight="1">
      <c r="A151" s="21"/>
      <c r="B151" s="21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3"/>
      <c r="O151" s="72"/>
      <c r="P151" s="72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</row>
    <row r="152" spans="1:27" s="24" customFormat="1" ht="17.25" customHeight="1">
      <c r="A152" s="21"/>
      <c r="B152" s="21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3"/>
      <c r="O152" s="72"/>
      <c r="P152" s="72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</row>
    <row r="153" spans="1:27" s="24" customFormat="1" ht="17.25" customHeight="1">
      <c r="A153" s="21"/>
      <c r="B153" s="21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3"/>
      <c r="O153" s="72"/>
      <c r="P153" s="72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</row>
    <row r="154" spans="1:27" s="24" customFormat="1" ht="17.25" customHeight="1">
      <c r="A154" s="21"/>
      <c r="B154" s="21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3"/>
      <c r="O154" s="72"/>
      <c r="P154" s="72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</row>
    <row r="155" spans="1:27" s="24" customFormat="1" ht="96" customHeight="1">
      <c r="A155" s="137" t="s">
        <v>67</v>
      </c>
      <c r="B155" s="137"/>
      <c r="C155" s="137"/>
      <c r="D155" s="137"/>
      <c r="E155" s="137" t="s">
        <v>68</v>
      </c>
      <c r="F155" s="137"/>
      <c r="G155" s="137"/>
      <c r="H155" s="137"/>
      <c r="I155" s="137"/>
      <c r="J155" s="137" t="s">
        <v>69</v>
      </c>
      <c r="K155" s="137"/>
      <c r="L155" s="137"/>
      <c r="M155" s="137"/>
      <c r="N155" s="23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</row>
    <row r="156" spans="15:27" ht="6.75" customHeight="1"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</row>
  </sheetData>
  <sheetProtection/>
  <mergeCells count="152">
    <mergeCell ref="S77:W77"/>
    <mergeCell ref="X77:AA77"/>
    <mergeCell ref="A46:C46"/>
    <mergeCell ref="D46:E46"/>
    <mergeCell ref="F46:J46"/>
    <mergeCell ref="A77:D77"/>
    <mergeCell ref="E77:I77"/>
    <mergeCell ref="J77:M77"/>
    <mergeCell ref="O77:R77"/>
    <mergeCell ref="K46:L46"/>
    <mergeCell ref="Y46:Z46"/>
    <mergeCell ref="O43:R43"/>
    <mergeCell ref="O44:P44"/>
    <mergeCell ref="O46:Q46"/>
    <mergeCell ref="R46:S46"/>
    <mergeCell ref="R44:S44"/>
    <mergeCell ref="T46:X46"/>
    <mergeCell ref="V44:X44"/>
    <mergeCell ref="Y44:AA44"/>
    <mergeCell ref="T45:U45"/>
    <mergeCell ref="A40:M40"/>
    <mergeCell ref="O40:AA40"/>
    <mergeCell ref="A41:M41"/>
    <mergeCell ref="O41:AA41"/>
    <mergeCell ref="A45:E45"/>
    <mergeCell ref="F45:G45"/>
    <mergeCell ref="O45:S45"/>
    <mergeCell ref="S43:AA43"/>
    <mergeCell ref="A44:B44"/>
    <mergeCell ref="D44:E44"/>
    <mergeCell ref="F44:G44"/>
    <mergeCell ref="T44:U44"/>
    <mergeCell ref="H44:J44"/>
    <mergeCell ref="K44:M44"/>
    <mergeCell ref="A42:M42"/>
    <mergeCell ref="A43:D43"/>
    <mergeCell ref="E43:M43"/>
    <mergeCell ref="O42:AA42"/>
    <mergeCell ref="V5:X5"/>
    <mergeCell ref="A38:D38"/>
    <mergeCell ref="E38:I38"/>
    <mergeCell ref="J38:M38"/>
    <mergeCell ref="O38:R38"/>
    <mergeCell ref="O5:P5"/>
    <mergeCell ref="O6:S6"/>
    <mergeCell ref="T6:U6"/>
    <mergeCell ref="F7:J7"/>
    <mergeCell ref="K7:L7"/>
    <mergeCell ref="Y7:Z7"/>
    <mergeCell ref="O7:Q7"/>
    <mergeCell ref="R7:S7"/>
    <mergeCell ref="S38:W38"/>
    <mergeCell ref="X38:AA38"/>
    <mergeCell ref="T7:X7"/>
    <mergeCell ref="A6:E6"/>
    <mergeCell ref="F6:G6"/>
    <mergeCell ref="A7:C7"/>
    <mergeCell ref="D7:E7"/>
    <mergeCell ref="A1:M1"/>
    <mergeCell ref="O1:AA1"/>
    <mergeCell ref="A2:M2"/>
    <mergeCell ref="O2:AA2"/>
    <mergeCell ref="A4:D4"/>
    <mergeCell ref="E4:M4"/>
    <mergeCell ref="O4:R4"/>
    <mergeCell ref="S4:AA4"/>
    <mergeCell ref="A3:M3"/>
    <mergeCell ref="Y5:AA5"/>
    <mergeCell ref="O3:AA3"/>
    <mergeCell ref="D5:E5"/>
    <mergeCell ref="F5:G5"/>
    <mergeCell ref="H5:J5"/>
    <mergeCell ref="A5:B5"/>
    <mergeCell ref="K5:M5"/>
    <mergeCell ref="R5:S5"/>
    <mergeCell ref="T5:U5"/>
    <mergeCell ref="F84:G84"/>
    <mergeCell ref="A84:E84"/>
    <mergeCell ref="D85:E85"/>
    <mergeCell ref="R85:S85"/>
    <mergeCell ref="A79:M79"/>
    <mergeCell ref="O79:AA79"/>
    <mergeCell ref="A82:D82"/>
    <mergeCell ref="E82:M82"/>
    <mergeCell ref="A118:M118"/>
    <mergeCell ref="O118:AA118"/>
    <mergeCell ref="A85:C85"/>
    <mergeCell ref="F85:J85"/>
    <mergeCell ref="K85:L85"/>
    <mergeCell ref="O85:Q85"/>
    <mergeCell ref="A116:D116"/>
    <mergeCell ref="E116:I116"/>
    <mergeCell ref="J116:M116"/>
    <mergeCell ref="O116:R116"/>
    <mergeCell ref="O82:R82"/>
    <mergeCell ref="S82:AA82"/>
    <mergeCell ref="A80:M80"/>
    <mergeCell ref="O80:AA80"/>
    <mergeCell ref="A81:M81"/>
    <mergeCell ref="O81:AA81"/>
    <mergeCell ref="Y85:Z85"/>
    <mergeCell ref="A83:B83"/>
    <mergeCell ref="D83:E83"/>
    <mergeCell ref="R83:S83"/>
    <mergeCell ref="T83:U83"/>
    <mergeCell ref="F83:G83"/>
    <mergeCell ref="H83:J83"/>
    <mergeCell ref="K83:M83"/>
    <mergeCell ref="O83:P83"/>
    <mergeCell ref="T122:U122"/>
    <mergeCell ref="V122:X122"/>
    <mergeCell ref="Y122:AA122"/>
    <mergeCell ref="S116:W116"/>
    <mergeCell ref="X116:AA116"/>
    <mergeCell ref="V83:X83"/>
    <mergeCell ref="Y83:AA83"/>
    <mergeCell ref="T84:U84"/>
    <mergeCell ref="O84:S84"/>
    <mergeCell ref="T85:X85"/>
    <mergeCell ref="A121:D121"/>
    <mergeCell ref="E121:M121"/>
    <mergeCell ref="A122:B122"/>
    <mergeCell ref="D122:E122"/>
    <mergeCell ref="A119:M119"/>
    <mergeCell ref="O119:AA119"/>
    <mergeCell ref="A120:M120"/>
    <mergeCell ref="O120:AA120"/>
    <mergeCell ref="O121:R121"/>
    <mergeCell ref="S121:AA121"/>
    <mergeCell ref="F123:G123"/>
    <mergeCell ref="K122:M122"/>
    <mergeCell ref="O122:P122"/>
    <mergeCell ref="O123:S123"/>
    <mergeCell ref="F122:G122"/>
    <mergeCell ref="H122:J122"/>
    <mergeCell ref="R122:S122"/>
    <mergeCell ref="Y124:Z124"/>
    <mergeCell ref="A124:C124"/>
    <mergeCell ref="D124:E124"/>
    <mergeCell ref="F124:J124"/>
    <mergeCell ref="K124:L124"/>
    <mergeCell ref="T123:U123"/>
    <mergeCell ref="O124:Q124"/>
    <mergeCell ref="R124:S124"/>
    <mergeCell ref="T124:X124"/>
    <mergeCell ref="A123:E123"/>
    <mergeCell ref="S155:W155"/>
    <mergeCell ref="X155:AA155"/>
    <mergeCell ref="A155:D155"/>
    <mergeCell ref="E155:I155"/>
    <mergeCell ref="J155:M155"/>
    <mergeCell ref="O155:R155"/>
  </mergeCells>
  <printOptions horizontalCentered="1"/>
  <pageMargins left="0.45" right="0.2" top="0.5" bottom="0.2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L31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.28515625" style="29" customWidth="1"/>
    <col min="2" max="2" width="4.421875" style="29" bestFit="1" customWidth="1"/>
    <col min="3" max="3" width="37.7109375" style="29" bestFit="1" customWidth="1"/>
    <col min="4" max="10" width="7.28125" style="29" customWidth="1"/>
    <col min="11" max="12" width="1.1484375" style="29" customWidth="1"/>
    <col min="13" max="16384" width="9.140625" style="29" customWidth="1"/>
  </cols>
  <sheetData>
    <row r="1" ht="4.5" customHeight="1"/>
    <row r="2" spans="2:10" ht="31.5" customHeight="1">
      <c r="B2" s="145" t="s">
        <v>56</v>
      </c>
      <c r="C2" s="145"/>
      <c r="D2" s="145"/>
      <c r="E2" s="145"/>
      <c r="F2" s="145"/>
      <c r="G2" s="145"/>
      <c r="H2" s="145"/>
      <c r="I2" s="145"/>
      <c r="J2" s="145"/>
    </row>
    <row r="3" spans="2:12" s="34" customFormat="1" ht="31.5" customHeight="1">
      <c r="B3" s="146" t="s">
        <v>242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2:10" s="34" customFormat="1" ht="31.5" customHeight="1">
      <c r="B4" s="146" t="s">
        <v>439</v>
      </c>
      <c r="C4" s="146"/>
      <c r="D4" s="146"/>
      <c r="E4" s="146"/>
      <c r="F4" s="146"/>
      <c r="G4" s="146"/>
      <c r="H4" s="146"/>
      <c r="I4" s="146"/>
      <c r="J4" s="146"/>
    </row>
    <row r="5" spans="2:10" ht="5.25" customHeight="1">
      <c r="B5" s="34"/>
      <c r="C5" s="35"/>
      <c r="D5" s="35"/>
      <c r="E5" s="35"/>
      <c r="F5" s="35"/>
      <c r="G5" s="35"/>
      <c r="H5" s="35"/>
      <c r="I5" s="35"/>
      <c r="J5" s="35"/>
    </row>
    <row r="6" spans="2:10" s="3" customFormat="1" ht="30.75" customHeight="1">
      <c r="B6" s="37" t="s">
        <v>0</v>
      </c>
      <c r="C6" s="37" t="s">
        <v>3</v>
      </c>
      <c r="D6" s="37" t="s">
        <v>77</v>
      </c>
      <c r="E6" s="37" t="s">
        <v>61</v>
      </c>
      <c r="F6" s="37" t="s">
        <v>70</v>
      </c>
      <c r="G6" s="37" t="s">
        <v>80</v>
      </c>
      <c r="H6" s="37" t="s">
        <v>78</v>
      </c>
      <c r="I6" s="37" t="s">
        <v>79</v>
      </c>
      <c r="J6" s="37" t="s">
        <v>81</v>
      </c>
    </row>
    <row r="7" spans="2:10" s="34" customFormat="1" ht="27" customHeight="1">
      <c r="B7" s="38">
        <f>'STD-8'!D2</f>
        <v>1</v>
      </c>
      <c r="C7" s="39" t="str">
        <f>'STD-8'!E2</f>
        <v>ci)hiNi wivili*sIh Birtik#miir</v>
      </c>
      <c r="D7" s="40">
        <v>20</v>
      </c>
      <c r="E7" s="40">
        <v>20</v>
      </c>
      <c r="F7" s="40">
        <v>20</v>
      </c>
      <c r="G7" s="40">
        <v>20</v>
      </c>
      <c r="H7" s="40">
        <v>20</v>
      </c>
      <c r="I7" s="40">
        <v>20</v>
      </c>
      <c r="J7" s="40">
        <v>20</v>
      </c>
    </row>
    <row r="8" spans="2:10" s="34" customFormat="1" ht="27" customHeight="1">
      <c r="B8" s="38">
        <f>'STD-8'!D3</f>
        <v>2</v>
      </c>
      <c r="C8" s="39" t="str">
        <f>'STD-8'!E3</f>
        <v>Qik(r sii*hli jsivItiJ</v>
      </c>
      <c r="D8" s="40">
        <v>17</v>
      </c>
      <c r="E8" s="40">
        <v>18</v>
      </c>
      <c r="F8" s="40">
        <v>20</v>
      </c>
      <c r="G8" s="40">
        <v>20</v>
      </c>
      <c r="H8" s="40">
        <v>18</v>
      </c>
      <c r="I8" s="40">
        <v>19</v>
      </c>
      <c r="J8" s="40">
        <v>18</v>
      </c>
    </row>
    <row r="9" spans="2:10" s="34" customFormat="1" ht="27" customHeight="1">
      <c r="B9" s="38">
        <f>'STD-8'!D4</f>
        <v>3</v>
      </c>
      <c r="C9" s="39" t="str">
        <f>'STD-8'!E4</f>
        <v>d\siie sIjyik#miir aIbiiBiie</v>
      </c>
      <c r="D9" s="40">
        <v>18</v>
      </c>
      <c r="E9" s="40">
        <v>19</v>
      </c>
      <c r="F9" s="40">
        <v>20</v>
      </c>
      <c r="G9" s="40">
        <v>20</v>
      </c>
      <c r="H9" s="40">
        <v>19</v>
      </c>
      <c r="I9" s="40">
        <v>20</v>
      </c>
      <c r="J9" s="40">
        <v>19</v>
      </c>
    </row>
    <row r="10" spans="2:10" s="34" customFormat="1" ht="27" customHeight="1">
      <c r="B10" s="38">
        <f>'STD-8'!D5</f>
        <v>4</v>
      </c>
      <c r="C10" s="39" t="str">
        <f>'STD-8'!E5</f>
        <v>riviL mih\Si rm(SiBiie</v>
      </c>
      <c r="D10" s="40">
        <v>20</v>
      </c>
      <c r="E10" s="40">
        <v>20</v>
      </c>
      <c r="F10" s="40">
        <v>20</v>
      </c>
      <c r="G10" s="40">
        <v>20</v>
      </c>
      <c r="H10" s="40">
        <v>20</v>
      </c>
      <c r="I10" s="40">
        <v>20</v>
      </c>
      <c r="J10" s="40">
        <v>20</v>
      </c>
    </row>
    <row r="11" spans="2:10" s="34" customFormat="1" ht="27" customHeight="1">
      <c r="B11" s="38">
        <f>'STD-8'!D6</f>
        <v>5</v>
      </c>
      <c r="C11" s="39" t="str">
        <f>'STD-8'!E6</f>
        <v>piT\li piiWi^k#miir g_NivItiBiie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</row>
    <row r="12" spans="2:10" s="34" customFormat="1" ht="27" customHeight="1">
      <c r="B12" s="38">
        <f>'STD-8'!D7</f>
        <v>6</v>
      </c>
      <c r="C12" s="39" t="str">
        <f>'STD-8'!E7</f>
        <v>si(lIk&amp; dSirWiJ tilisIgiJ</v>
      </c>
      <c r="D12" s="40">
        <v>19</v>
      </c>
      <c r="E12" s="40">
        <v>20</v>
      </c>
      <c r="F12" s="40">
        <v>20</v>
      </c>
      <c r="G12" s="40">
        <v>20</v>
      </c>
      <c r="H12" s="40">
        <v>18</v>
      </c>
      <c r="I12" s="40">
        <v>20</v>
      </c>
      <c r="J12" s="40">
        <v>18</v>
      </c>
    </row>
    <row r="13" spans="2:10" s="34" customFormat="1" ht="27" customHeight="1">
      <c r="B13" s="38">
        <f>'STD-8'!D8</f>
        <v>7</v>
      </c>
      <c r="C13" s="39" t="str">
        <f>'STD-8'!E8</f>
        <v>zilii aj#^ni*soih *vik`mi*soih</v>
      </c>
      <c r="D13" s="40">
        <v>19</v>
      </c>
      <c r="E13" s="40">
        <v>20</v>
      </c>
      <c r="F13" s="40">
        <v>20</v>
      </c>
      <c r="G13" s="40">
        <v>20</v>
      </c>
      <c r="H13" s="40">
        <v>19</v>
      </c>
      <c r="I13" s="40">
        <v>20</v>
      </c>
      <c r="J13" s="40">
        <v>19</v>
      </c>
    </row>
    <row r="14" spans="2:10" s="34" customFormat="1" ht="27" customHeight="1">
      <c r="B14" s="38">
        <f>'STD-8'!D9</f>
        <v>8</v>
      </c>
      <c r="C14" s="39" t="str">
        <f>'STD-8'!E9</f>
        <v>Qik(r *Silpiib(ni s(owiiJ</v>
      </c>
      <c r="D14" s="40">
        <v>18</v>
      </c>
      <c r="E14" s="40">
        <v>18</v>
      </c>
      <c r="F14" s="40">
        <v>18</v>
      </c>
      <c r="G14" s="40">
        <v>18</v>
      </c>
      <c r="H14" s="40">
        <v>17</v>
      </c>
      <c r="I14" s="40">
        <v>19</v>
      </c>
      <c r="J14" s="40">
        <v>17</v>
      </c>
    </row>
    <row r="15" spans="2:10" s="34" customFormat="1" ht="27" customHeight="1">
      <c r="B15" s="38">
        <f>'STD-8'!D10</f>
        <v>9</v>
      </c>
      <c r="C15" s="39" t="str">
        <f>'STD-8'!E10</f>
        <v>Qik(r jigiV*tib(ni BiliiJ</v>
      </c>
      <c r="D15" s="40">
        <v>19</v>
      </c>
      <c r="E15" s="40">
        <v>18</v>
      </c>
      <c r="F15" s="40">
        <v>18</v>
      </c>
      <c r="G15" s="40">
        <v>18</v>
      </c>
      <c r="H15" s="40">
        <v>18</v>
      </c>
      <c r="I15" s="40">
        <v>18</v>
      </c>
      <c r="J15" s="40">
        <v>18</v>
      </c>
    </row>
    <row r="16" spans="2:10" s="34" customFormat="1" ht="27" customHeight="1">
      <c r="B16" s="38">
        <f>'STD-8'!D11</f>
        <v>10</v>
      </c>
      <c r="C16" s="39" t="str">
        <f>'STD-8'!E11</f>
        <v>Qik(r r&amp;ok#b(ni m_k\Sik#miir</v>
      </c>
      <c r="D16" s="40">
        <v>16</v>
      </c>
      <c r="E16" s="40">
        <v>15</v>
      </c>
      <c r="F16" s="40">
        <v>15</v>
      </c>
      <c r="G16" s="40">
        <v>15</v>
      </c>
      <c r="H16" s="40">
        <v>15</v>
      </c>
      <c r="I16" s="40">
        <v>16</v>
      </c>
      <c r="J16" s="40">
        <v>16</v>
      </c>
    </row>
    <row r="17" spans="2:10" s="34" customFormat="1" ht="27" customHeight="1">
      <c r="B17" s="38">
        <f>'STD-8'!D12</f>
        <v>11</v>
      </c>
      <c r="C17" s="39" t="str">
        <f>'STD-8'!E12</f>
        <v>p{jipi*ti p|nimi *vini(dBiie </v>
      </c>
      <c r="D17" s="40">
        <v>18</v>
      </c>
      <c r="E17" s="40">
        <v>16</v>
      </c>
      <c r="F17" s="40">
        <v>18</v>
      </c>
      <c r="G17" s="40">
        <v>18</v>
      </c>
      <c r="H17" s="40">
        <v>17</v>
      </c>
      <c r="I17" s="40">
        <v>18</v>
      </c>
      <c r="J17" s="40">
        <v>18</v>
      </c>
    </row>
    <row r="18" spans="2:10" s="34" customFormat="1" ht="27" customHeight="1">
      <c r="B18" s="38">
        <f>'STD-8'!D13</f>
        <v>12</v>
      </c>
      <c r="C18" s="39" t="str">
        <f>'STD-8'!E13</f>
        <v>riviL p|nimib(ni rm(SiBiie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</row>
    <row r="19" spans="2:10" s="34" customFormat="1" ht="27" customHeight="1">
      <c r="B19" s="38">
        <f>'STD-8'!D14</f>
        <v>13</v>
      </c>
      <c r="C19" s="39" t="str">
        <f>'STD-8'!E14</f>
        <v>piT\li *vi*wib(ni kmil(Sik#miir</v>
      </c>
      <c r="D19" s="40">
        <v>18</v>
      </c>
      <c r="E19" s="40">
        <v>16</v>
      </c>
      <c r="F19" s="40">
        <v>20</v>
      </c>
      <c r="G19" s="40">
        <v>20</v>
      </c>
      <c r="H19" s="40">
        <v>17</v>
      </c>
      <c r="I19" s="40">
        <v>18</v>
      </c>
      <c r="J19" s="40">
        <v>17</v>
      </c>
    </row>
    <row r="20" spans="2:10" s="34" customFormat="1" ht="27" customHeight="1">
      <c r="B20" s="38">
        <f>'STD-8'!D15</f>
        <v>14</v>
      </c>
      <c r="C20" s="39" t="str">
        <f>'STD-8'!E15</f>
        <v>piT\li a*pi^tiib(ni *dli&amp;piBiie</v>
      </c>
      <c r="D20" s="40">
        <v>19</v>
      </c>
      <c r="E20" s="40">
        <v>19</v>
      </c>
      <c r="F20" s="40">
        <v>20</v>
      </c>
      <c r="G20" s="40">
        <v>20</v>
      </c>
      <c r="H20" s="40">
        <v>18</v>
      </c>
      <c r="I20" s="40">
        <v>20</v>
      </c>
      <c r="J20" s="40">
        <v>18</v>
      </c>
    </row>
    <row r="21" spans="2:10" s="34" customFormat="1" ht="27" customHeight="1">
      <c r="B21" s="38">
        <f>'STD-8'!D16</f>
        <v>15</v>
      </c>
      <c r="C21" s="39" t="str">
        <f>'STD-8'!E16</f>
        <v>piT\li JZii m_k\SiBiie</v>
      </c>
      <c r="D21" s="40">
        <v>20</v>
      </c>
      <c r="E21" s="40">
        <v>20</v>
      </c>
      <c r="F21" s="40">
        <v>20</v>
      </c>
      <c r="G21" s="40">
        <v>20</v>
      </c>
      <c r="H21" s="40">
        <v>20</v>
      </c>
      <c r="I21" s="40">
        <v>20</v>
      </c>
      <c r="J21" s="40">
        <v>20</v>
      </c>
    </row>
    <row r="22" spans="2:10" s="34" customFormat="1" ht="27" customHeight="1">
      <c r="B22" s="38">
        <f>'STD-8'!D17</f>
        <v>16</v>
      </c>
      <c r="C22" s="39" t="str">
        <f>'STD-8'!E17</f>
        <v>piT\li si(nilib(ni Bi&amp;KiiBiie</v>
      </c>
      <c r="D22" s="40">
        <v>20</v>
      </c>
      <c r="E22" s="40">
        <v>19</v>
      </c>
      <c r="F22" s="40">
        <v>20</v>
      </c>
      <c r="G22" s="40">
        <v>20</v>
      </c>
      <c r="H22" s="40">
        <v>19</v>
      </c>
      <c r="I22" s="40">
        <v>19</v>
      </c>
      <c r="J22" s="40">
        <v>20</v>
      </c>
    </row>
    <row r="23" spans="2:10" s="34" customFormat="1" ht="27" customHeight="1">
      <c r="B23" s="38">
        <f>'STD-8'!D18</f>
        <v>0</v>
      </c>
      <c r="C23" s="39">
        <f>'STD-8'!E18</f>
        <v>0</v>
      </c>
      <c r="D23" s="40">
        <v>17</v>
      </c>
      <c r="E23" s="40">
        <v>16</v>
      </c>
      <c r="F23" s="40">
        <v>15</v>
      </c>
      <c r="G23" s="40">
        <v>15</v>
      </c>
      <c r="H23" s="40">
        <v>15</v>
      </c>
      <c r="I23" s="40">
        <v>18</v>
      </c>
      <c r="J23" s="40">
        <v>17</v>
      </c>
    </row>
    <row r="24" spans="2:10" s="34" customFormat="1" ht="27" customHeight="1">
      <c r="B24" s="38">
        <f>'STD-8'!D19</f>
        <v>0</v>
      </c>
      <c r="C24" s="39">
        <f>'STD-8'!E19</f>
        <v>0</v>
      </c>
      <c r="D24" s="40">
        <v>17</v>
      </c>
      <c r="E24" s="40">
        <v>16</v>
      </c>
      <c r="F24" s="40">
        <v>15</v>
      </c>
      <c r="G24" s="40">
        <v>15</v>
      </c>
      <c r="H24" s="40">
        <v>15</v>
      </c>
      <c r="I24" s="40">
        <v>18</v>
      </c>
      <c r="J24" s="40">
        <v>17</v>
      </c>
    </row>
    <row r="25" spans="2:10" s="34" customFormat="1" ht="27" customHeight="1">
      <c r="B25" s="38"/>
      <c r="C25" s="39"/>
      <c r="D25" s="40"/>
      <c r="E25" s="40"/>
      <c r="F25" s="40"/>
      <c r="G25" s="40"/>
      <c r="H25" s="40"/>
      <c r="I25" s="40"/>
      <c r="J25" s="40"/>
    </row>
    <row r="26" spans="2:10" s="34" customFormat="1" ht="27" customHeight="1">
      <c r="B26" s="38"/>
      <c r="C26" s="39"/>
      <c r="D26" s="40"/>
      <c r="E26" s="40"/>
      <c r="F26" s="40"/>
      <c r="G26" s="40"/>
      <c r="H26" s="40"/>
      <c r="I26" s="40"/>
      <c r="J26" s="40"/>
    </row>
    <row r="27" spans="2:10" s="34" customFormat="1" ht="27" customHeight="1">
      <c r="B27" s="38"/>
      <c r="C27" s="39"/>
      <c r="D27" s="40"/>
      <c r="E27" s="40"/>
      <c r="F27" s="40"/>
      <c r="G27" s="40"/>
      <c r="H27" s="40"/>
      <c r="I27" s="40"/>
      <c r="J27" s="40"/>
    </row>
    <row r="28" spans="2:10" s="34" customFormat="1" ht="27" customHeight="1">
      <c r="B28" s="40"/>
      <c r="C28" s="39"/>
      <c r="D28" s="40"/>
      <c r="E28" s="40"/>
      <c r="F28" s="41"/>
      <c r="G28" s="40"/>
      <c r="H28" s="40"/>
      <c r="I28" s="40"/>
      <c r="J28" s="40"/>
    </row>
    <row r="29" spans="2:10" s="34" customFormat="1" ht="27" customHeight="1">
      <c r="B29" s="40"/>
      <c r="C29" s="40"/>
      <c r="D29" s="40"/>
      <c r="E29" s="40"/>
      <c r="F29" s="41"/>
      <c r="G29" s="40"/>
      <c r="H29" s="40"/>
      <c r="I29" s="40"/>
      <c r="J29" s="40"/>
    </row>
    <row r="30" spans="2:10" s="34" customFormat="1" ht="27" customHeight="1">
      <c r="B30" s="40"/>
      <c r="C30" s="40"/>
      <c r="D30" s="40"/>
      <c r="E30" s="40"/>
      <c r="F30" s="41"/>
      <c r="G30" s="40"/>
      <c r="H30" s="40"/>
      <c r="I30" s="40"/>
      <c r="J30" s="40"/>
    </row>
    <row r="31" spans="2:10" s="34" customFormat="1" ht="27" customHeight="1">
      <c r="B31" s="40"/>
      <c r="C31" s="40"/>
      <c r="D31" s="40"/>
      <c r="E31" s="40"/>
      <c r="F31" s="40"/>
      <c r="G31" s="40"/>
      <c r="H31" s="40"/>
      <c r="I31" s="40"/>
      <c r="J31" s="40"/>
    </row>
    <row r="32" s="34" customFormat="1" ht="6" customHeight="1"/>
  </sheetData>
  <sheetProtection/>
  <mergeCells count="3">
    <mergeCell ref="B2:J2"/>
    <mergeCell ref="B4:J4"/>
    <mergeCell ref="B3:L3"/>
  </mergeCells>
  <printOptions horizontalCentered="1"/>
  <pageMargins left="0.25" right="0.25" top="0.25" bottom="0" header="0.25" footer="0.2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B2:AT59"/>
  <sheetViews>
    <sheetView zoomScalePageLayoutView="0" workbookViewId="0" topLeftCell="T7">
      <selection activeCell="AW12" sqref="AW12"/>
    </sheetView>
  </sheetViews>
  <sheetFormatPr defaultColWidth="4.28125" defaultRowHeight="28.5" customHeight="1"/>
  <cols>
    <col min="1" max="1" width="1.57421875" style="3" customWidth="1"/>
    <col min="2" max="2" width="3.8515625" style="3" customWidth="1"/>
    <col min="3" max="3" width="15.421875" style="3" customWidth="1"/>
    <col min="4" max="4" width="8.140625" style="3" customWidth="1"/>
    <col min="5" max="44" width="3.28125" style="3" customWidth="1"/>
    <col min="45" max="45" width="5.7109375" style="3" customWidth="1"/>
    <col min="46" max="46" width="5.28125" style="3" customWidth="1"/>
    <col min="47" max="47" width="1.28515625" style="3" customWidth="1"/>
    <col min="48" max="16384" width="4.28125" style="3" customWidth="1"/>
  </cols>
  <sheetData>
    <row r="1" ht="7.5" customHeight="1"/>
    <row r="2" spans="2:44" s="1" customFormat="1" ht="18.75">
      <c r="B2" s="166" t="s">
        <v>190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</row>
    <row r="3" spans="3:44" s="88" customFormat="1" ht="20.25">
      <c r="C3" s="89"/>
      <c r="D3" s="89"/>
      <c r="E3" s="89"/>
      <c r="F3" s="89"/>
      <c r="G3" s="89"/>
      <c r="H3" s="89"/>
      <c r="I3" s="127" t="s">
        <v>189</v>
      </c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65" t="s">
        <v>438</v>
      </c>
      <c r="Y3" s="165"/>
      <c r="Z3" s="165"/>
      <c r="AA3" s="165"/>
      <c r="AB3" s="165"/>
      <c r="AC3" s="165" t="s">
        <v>240</v>
      </c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</row>
    <row r="4" spans="2:46" ht="18">
      <c r="B4" s="147" t="s">
        <v>0</v>
      </c>
      <c r="C4" s="170" t="s">
        <v>3</v>
      </c>
      <c r="D4" s="167"/>
      <c r="E4" s="155" t="s">
        <v>98</v>
      </c>
      <c r="F4" s="156"/>
      <c r="G4" s="156"/>
      <c r="H4" s="156"/>
      <c r="I4" s="156"/>
      <c r="J4" s="156"/>
      <c r="K4" s="156"/>
      <c r="L4" s="157"/>
      <c r="M4" s="155" t="s">
        <v>99</v>
      </c>
      <c r="N4" s="156"/>
      <c r="O4" s="156"/>
      <c r="P4" s="156"/>
      <c r="Q4" s="156"/>
      <c r="R4" s="157"/>
      <c r="S4" s="124" t="s">
        <v>8</v>
      </c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 t="s">
        <v>100</v>
      </c>
      <c r="AK4" s="124"/>
      <c r="AL4" s="124"/>
      <c r="AM4" s="124"/>
      <c r="AN4" s="124"/>
      <c r="AO4" s="124"/>
      <c r="AP4" s="124"/>
      <c r="AQ4" s="124"/>
      <c r="AR4" s="124"/>
      <c r="AS4" s="149" t="s">
        <v>83</v>
      </c>
      <c r="AT4" s="149" t="s">
        <v>84</v>
      </c>
    </row>
    <row r="5" spans="2:46" ht="31.5" customHeight="1">
      <c r="B5" s="147"/>
      <c r="C5" s="171"/>
      <c r="D5" s="168"/>
      <c r="E5" s="152" t="s">
        <v>101</v>
      </c>
      <c r="F5" s="153"/>
      <c r="G5" s="153"/>
      <c r="H5" s="153"/>
      <c r="I5" s="153"/>
      <c r="J5" s="153"/>
      <c r="K5" s="153"/>
      <c r="L5" s="154"/>
      <c r="M5" s="152" t="s">
        <v>163</v>
      </c>
      <c r="N5" s="153"/>
      <c r="O5" s="153"/>
      <c r="P5" s="153"/>
      <c r="Q5" s="153"/>
      <c r="R5" s="154"/>
      <c r="S5" s="124" t="s">
        <v>9</v>
      </c>
      <c r="T5" s="124"/>
      <c r="U5" s="124"/>
      <c r="V5" s="124"/>
      <c r="W5" s="124" t="s">
        <v>10</v>
      </c>
      <c r="X5" s="124"/>
      <c r="Y5" s="124"/>
      <c r="Z5" s="124"/>
      <c r="AA5" s="124"/>
      <c r="AB5" s="124" t="s">
        <v>102</v>
      </c>
      <c r="AC5" s="124"/>
      <c r="AD5" s="124"/>
      <c r="AE5" s="124"/>
      <c r="AF5" s="124"/>
      <c r="AG5" s="124" t="s">
        <v>164</v>
      </c>
      <c r="AH5" s="124"/>
      <c r="AI5" s="124"/>
      <c r="AJ5" s="124" t="s">
        <v>103</v>
      </c>
      <c r="AK5" s="124"/>
      <c r="AL5" s="124"/>
      <c r="AM5" s="124"/>
      <c r="AN5" s="124" t="s">
        <v>104</v>
      </c>
      <c r="AO5" s="124"/>
      <c r="AP5" s="124"/>
      <c r="AQ5" s="124"/>
      <c r="AR5" s="124"/>
      <c r="AS5" s="150"/>
      <c r="AT5" s="150"/>
    </row>
    <row r="6" spans="2:46" s="5" customFormat="1" ht="227.25" customHeight="1">
      <c r="B6" s="147"/>
      <c r="C6" s="172"/>
      <c r="D6" s="169"/>
      <c r="E6" s="50" t="s">
        <v>7</v>
      </c>
      <c r="F6" s="50" t="s">
        <v>12</v>
      </c>
      <c r="G6" s="50" t="s">
        <v>13</v>
      </c>
      <c r="H6" s="50" t="s">
        <v>14</v>
      </c>
      <c r="I6" s="50" t="s">
        <v>155</v>
      </c>
      <c r="J6" s="50" t="s">
        <v>15</v>
      </c>
      <c r="K6" s="50" t="s">
        <v>105</v>
      </c>
      <c r="L6" s="50" t="s">
        <v>16</v>
      </c>
      <c r="M6" s="50" t="s">
        <v>156</v>
      </c>
      <c r="N6" s="50" t="s">
        <v>17</v>
      </c>
      <c r="O6" s="50" t="s">
        <v>157</v>
      </c>
      <c r="P6" s="50" t="s">
        <v>18</v>
      </c>
      <c r="Q6" s="50" t="s">
        <v>19</v>
      </c>
      <c r="R6" s="50" t="s">
        <v>106</v>
      </c>
      <c r="S6" s="50" t="s">
        <v>20</v>
      </c>
      <c r="T6" s="50" t="s">
        <v>21</v>
      </c>
      <c r="U6" s="50" t="s">
        <v>22</v>
      </c>
      <c r="V6" s="50" t="s">
        <v>23</v>
      </c>
      <c r="W6" s="50" t="s">
        <v>158</v>
      </c>
      <c r="X6" s="50" t="s">
        <v>27</v>
      </c>
      <c r="Y6" s="50" t="s">
        <v>159</v>
      </c>
      <c r="Z6" s="50" t="s">
        <v>160</v>
      </c>
      <c r="AA6" s="50" t="s">
        <v>161</v>
      </c>
      <c r="AB6" s="50" t="s">
        <v>107</v>
      </c>
      <c r="AC6" s="50" t="s">
        <v>162</v>
      </c>
      <c r="AD6" s="50" t="s">
        <v>108</v>
      </c>
      <c r="AE6" s="50" t="s">
        <v>109</v>
      </c>
      <c r="AF6" s="50" t="s">
        <v>110</v>
      </c>
      <c r="AG6" s="50" t="s">
        <v>25</v>
      </c>
      <c r="AH6" s="50" t="s">
        <v>26</v>
      </c>
      <c r="AI6" s="50" t="s">
        <v>28</v>
      </c>
      <c r="AJ6" s="50" t="s">
        <v>111</v>
      </c>
      <c r="AK6" s="50" t="s">
        <v>112</v>
      </c>
      <c r="AL6" s="50" t="s">
        <v>31</v>
      </c>
      <c r="AM6" s="50" t="s">
        <v>113</v>
      </c>
      <c r="AN6" s="50" t="s">
        <v>165</v>
      </c>
      <c r="AO6" s="50" t="s">
        <v>29</v>
      </c>
      <c r="AP6" s="50" t="s">
        <v>166</v>
      </c>
      <c r="AQ6" s="50" t="s">
        <v>24</v>
      </c>
      <c r="AR6" s="50" t="s">
        <v>30</v>
      </c>
      <c r="AS6" s="151"/>
      <c r="AT6" s="151"/>
    </row>
    <row r="7" spans="2:46" s="5" customFormat="1" ht="20.25" customHeight="1">
      <c r="B7" s="57"/>
      <c r="C7" s="57"/>
      <c r="D7" s="57"/>
      <c r="E7" s="57">
        <v>1</v>
      </c>
      <c r="F7" s="57">
        <v>2</v>
      </c>
      <c r="G7" s="57">
        <v>3</v>
      </c>
      <c r="H7" s="57">
        <v>4</v>
      </c>
      <c r="I7" s="57">
        <v>5</v>
      </c>
      <c r="J7" s="57">
        <v>6</v>
      </c>
      <c r="K7" s="57">
        <v>7</v>
      </c>
      <c r="L7" s="57">
        <v>8</v>
      </c>
      <c r="M7" s="57">
        <v>9</v>
      </c>
      <c r="N7" s="57">
        <v>10</v>
      </c>
      <c r="O7" s="57">
        <v>11</v>
      </c>
      <c r="P7" s="57">
        <v>12</v>
      </c>
      <c r="Q7" s="57">
        <v>13</v>
      </c>
      <c r="R7" s="57">
        <v>14</v>
      </c>
      <c r="S7" s="57">
        <v>15</v>
      </c>
      <c r="T7" s="57">
        <v>16</v>
      </c>
      <c r="U7" s="57">
        <v>17</v>
      </c>
      <c r="V7" s="57">
        <v>18</v>
      </c>
      <c r="W7" s="57">
        <v>19</v>
      </c>
      <c r="X7" s="57">
        <v>20</v>
      </c>
      <c r="Y7" s="57">
        <v>21</v>
      </c>
      <c r="Z7" s="57">
        <v>22</v>
      </c>
      <c r="AA7" s="57">
        <v>23</v>
      </c>
      <c r="AB7" s="57">
        <v>24</v>
      </c>
      <c r="AC7" s="57">
        <v>25</v>
      </c>
      <c r="AD7" s="57">
        <v>26</v>
      </c>
      <c r="AE7" s="57">
        <v>27</v>
      </c>
      <c r="AF7" s="57">
        <v>28</v>
      </c>
      <c r="AG7" s="57">
        <v>29</v>
      </c>
      <c r="AH7" s="57">
        <v>30</v>
      </c>
      <c r="AI7" s="57">
        <v>31</v>
      </c>
      <c r="AJ7" s="57">
        <v>32</v>
      </c>
      <c r="AK7" s="57">
        <v>33</v>
      </c>
      <c r="AL7" s="57">
        <v>34</v>
      </c>
      <c r="AM7" s="57">
        <v>35</v>
      </c>
      <c r="AN7" s="57">
        <v>36</v>
      </c>
      <c r="AO7" s="57">
        <v>37</v>
      </c>
      <c r="AP7" s="57">
        <v>38</v>
      </c>
      <c r="AQ7" s="57">
        <v>39</v>
      </c>
      <c r="AR7" s="57">
        <v>40</v>
      </c>
      <c r="AS7" s="82">
        <v>400</v>
      </c>
      <c r="AT7" s="82">
        <v>400</v>
      </c>
    </row>
    <row r="8" spans="2:46" s="52" customFormat="1" ht="21" customHeight="1">
      <c r="B8" s="163">
        <f>'SVA-2'!B7</f>
        <v>1</v>
      </c>
      <c r="C8" s="161" t="str">
        <f>'SVA-2'!C7</f>
        <v>ci)hiNi wivili*sIh Birtik#miir</v>
      </c>
      <c r="D8" s="51" t="s">
        <v>38</v>
      </c>
      <c r="E8" s="58">
        <v>10</v>
      </c>
      <c r="F8" s="58">
        <v>10</v>
      </c>
      <c r="G8" s="58">
        <v>9</v>
      </c>
      <c r="H8" s="58">
        <v>10</v>
      </c>
      <c r="I8" s="58">
        <v>10</v>
      </c>
      <c r="J8" s="58">
        <v>9</v>
      </c>
      <c r="K8" s="58">
        <v>10</v>
      </c>
      <c r="L8" s="58">
        <v>10</v>
      </c>
      <c r="M8" s="58">
        <v>10</v>
      </c>
      <c r="N8" s="58">
        <v>10</v>
      </c>
      <c r="O8" s="58">
        <v>10</v>
      </c>
      <c r="P8" s="58">
        <v>9</v>
      </c>
      <c r="Q8" s="58">
        <v>10</v>
      </c>
      <c r="R8" s="58">
        <v>10</v>
      </c>
      <c r="S8" s="58">
        <v>10</v>
      </c>
      <c r="T8" s="58">
        <v>10</v>
      </c>
      <c r="U8" s="58">
        <v>10</v>
      </c>
      <c r="V8" s="58">
        <v>10</v>
      </c>
      <c r="W8" s="58">
        <v>10</v>
      </c>
      <c r="X8" s="58">
        <v>10</v>
      </c>
      <c r="Y8" s="58">
        <v>9</v>
      </c>
      <c r="Z8" s="58">
        <v>10</v>
      </c>
      <c r="AA8" s="58">
        <v>10</v>
      </c>
      <c r="AB8" s="58">
        <v>10</v>
      </c>
      <c r="AC8" s="58">
        <v>10</v>
      </c>
      <c r="AD8" s="58">
        <v>10</v>
      </c>
      <c r="AE8" s="58">
        <v>10</v>
      </c>
      <c r="AF8" s="58">
        <v>10</v>
      </c>
      <c r="AG8" s="58">
        <v>10</v>
      </c>
      <c r="AH8" s="58">
        <v>10</v>
      </c>
      <c r="AI8" s="58">
        <v>9</v>
      </c>
      <c r="AJ8" s="58">
        <v>9</v>
      </c>
      <c r="AK8" s="58">
        <v>10</v>
      </c>
      <c r="AL8" s="58">
        <v>10</v>
      </c>
      <c r="AM8" s="58">
        <v>9</v>
      </c>
      <c r="AN8" s="58">
        <v>9</v>
      </c>
      <c r="AO8" s="58">
        <v>10</v>
      </c>
      <c r="AP8" s="58">
        <v>9</v>
      </c>
      <c r="AQ8" s="58">
        <v>10</v>
      </c>
      <c r="AR8" s="58">
        <v>9</v>
      </c>
      <c r="AS8" s="60">
        <f>SUM(E8:AR8)</f>
        <v>390</v>
      </c>
      <c r="AT8" s="160">
        <f>ROUND(AS8/2+AS9/2,0)</f>
        <v>375</v>
      </c>
    </row>
    <row r="9" spans="2:46" s="55" customFormat="1" ht="15">
      <c r="B9" s="164"/>
      <c r="C9" s="162"/>
      <c r="D9" s="53" t="s">
        <v>82</v>
      </c>
      <c r="E9" s="58">
        <v>8</v>
      </c>
      <c r="F9" s="58">
        <v>8</v>
      </c>
      <c r="G9" s="58">
        <v>8</v>
      </c>
      <c r="H9" s="58">
        <v>8</v>
      </c>
      <c r="I9" s="58">
        <v>8</v>
      </c>
      <c r="J9" s="58">
        <v>8</v>
      </c>
      <c r="K9" s="58">
        <v>10</v>
      </c>
      <c r="L9" s="58">
        <v>8</v>
      </c>
      <c r="M9" s="58">
        <v>8</v>
      </c>
      <c r="N9" s="58">
        <v>10</v>
      </c>
      <c r="O9" s="58">
        <v>10</v>
      </c>
      <c r="P9" s="58">
        <v>8</v>
      </c>
      <c r="Q9" s="58">
        <v>10</v>
      </c>
      <c r="R9" s="58">
        <v>8</v>
      </c>
      <c r="S9" s="58">
        <v>7</v>
      </c>
      <c r="T9" s="58">
        <v>10</v>
      </c>
      <c r="U9" s="58">
        <v>10</v>
      </c>
      <c r="V9" s="58">
        <v>10</v>
      </c>
      <c r="W9" s="58">
        <v>10</v>
      </c>
      <c r="X9" s="58">
        <v>10</v>
      </c>
      <c r="Y9" s="58">
        <v>8</v>
      </c>
      <c r="Z9" s="58">
        <v>10</v>
      </c>
      <c r="AA9" s="58">
        <v>8</v>
      </c>
      <c r="AB9" s="58">
        <v>10</v>
      </c>
      <c r="AC9" s="58">
        <v>8</v>
      </c>
      <c r="AD9" s="58">
        <v>10</v>
      </c>
      <c r="AE9" s="58">
        <v>8</v>
      </c>
      <c r="AF9" s="58">
        <v>10</v>
      </c>
      <c r="AG9" s="58">
        <v>10</v>
      </c>
      <c r="AH9" s="58">
        <v>10</v>
      </c>
      <c r="AI9" s="58">
        <v>10</v>
      </c>
      <c r="AJ9" s="58">
        <v>10</v>
      </c>
      <c r="AK9" s="58">
        <v>10</v>
      </c>
      <c r="AL9" s="58">
        <v>10</v>
      </c>
      <c r="AM9" s="58">
        <v>10</v>
      </c>
      <c r="AN9" s="58">
        <v>8</v>
      </c>
      <c r="AO9" s="58">
        <v>8</v>
      </c>
      <c r="AP9" s="58">
        <v>8</v>
      </c>
      <c r="AQ9" s="58">
        <v>8</v>
      </c>
      <c r="AR9" s="58">
        <v>8</v>
      </c>
      <c r="AS9" s="60">
        <f aca="true" t="shared" si="0" ref="AS9:AS33">SUM(E9:AR9)</f>
        <v>359</v>
      </c>
      <c r="AT9" s="160"/>
    </row>
    <row r="10" spans="2:46" s="55" customFormat="1" ht="15" customHeight="1">
      <c r="B10" s="163">
        <f>'SVA-2'!B8</f>
        <v>2</v>
      </c>
      <c r="C10" s="161" t="str">
        <f>'SVA-2'!C8</f>
        <v>Qik(r sii*hli jsivItiJ</v>
      </c>
      <c r="D10" s="51" t="s">
        <v>38</v>
      </c>
      <c r="E10" s="58">
        <v>9</v>
      </c>
      <c r="F10" s="58">
        <v>9</v>
      </c>
      <c r="G10" s="58">
        <v>9</v>
      </c>
      <c r="H10" s="58">
        <v>9</v>
      </c>
      <c r="I10" s="58">
        <v>9</v>
      </c>
      <c r="J10" s="58">
        <v>9</v>
      </c>
      <c r="K10" s="58">
        <v>10</v>
      </c>
      <c r="L10" s="58">
        <v>9</v>
      </c>
      <c r="M10" s="58">
        <v>9</v>
      </c>
      <c r="N10" s="58">
        <v>9</v>
      </c>
      <c r="O10" s="58">
        <v>9</v>
      </c>
      <c r="P10" s="58">
        <v>9</v>
      </c>
      <c r="Q10" s="58">
        <v>9</v>
      </c>
      <c r="R10" s="58">
        <v>9</v>
      </c>
      <c r="S10" s="58">
        <v>7</v>
      </c>
      <c r="T10" s="58">
        <v>8</v>
      </c>
      <c r="U10" s="58">
        <v>8</v>
      </c>
      <c r="V10" s="58">
        <v>8</v>
      </c>
      <c r="W10" s="58">
        <v>8</v>
      </c>
      <c r="X10" s="58">
        <v>8</v>
      </c>
      <c r="Y10" s="58">
        <v>9</v>
      </c>
      <c r="Z10" s="58">
        <v>9</v>
      </c>
      <c r="AA10" s="58">
        <v>9</v>
      </c>
      <c r="AB10" s="58">
        <v>8</v>
      </c>
      <c r="AC10" s="58">
        <v>9</v>
      </c>
      <c r="AD10" s="58">
        <v>9</v>
      </c>
      <c r="AE10" s="58">
        <v>9</v>
      </c>
      <c r="AF10" s="58">
        <v>8</v>
      </c>
      <c r="AG10" s="58">
        <v>8</v>
      </c>
      <c r="AH10" s="58">
        <v>9</v>
      </c>
      <c r="AI10" s="58">
        <v>9</v>
      </c>
      <c r="AJ10" s="58">
        <v>8</v>
      </c>
      <c r="AK10" s="58">
        <v>9</v>
      </c>
      <c r="AL10" s="58">
        <v>9</v>
      </c>
      <c r="AM10" s="58">
        <v>7</v>
      </c>
      <c r="AN10" s="58">
        <v>7</v>
      </c>
      <c r="AO10" s="58">
        <v>9</v>
      </c>
      <c r="AP10" s="58">
        <v>7</v>
      </c>
      <c r="AQ10" s="58">
        <v>9</v>
      </c>
      <c r="AR10" s="58">
        <v>9</v>
      </c>
      <c r="AS10" s="60">
        <f t="shared" si="0"/>
        <v>344</v>
      </c>
      <c r="AT10" s="160">
        <f>ROUND(AS10/2+AS11/2,0)</f>
        <v>340</v>
      </c>
    </row>
    <row r="11" spans="2:46" s="55" customFormat="1" ht="15">
      <c r="B11" s="164"/>
      <c r="C11" s="162"/>
      <c r="D11" s="53" t="s">
        <v>82</v>
      </c>
      <c r="E11" s="58">
        <v>9</v>
      </c>
      <c r="F11" s="58">
        <v>9</v>
      </c>
      <c r="G11" s="58">
        <v>9</v>
      </c>
      <c r="H11" s="58">
        <v>9</v>
      </c>
      <c r="I11" s="58">
        <v>9</v>
      </c>
      <c r="J11" s="58">
        <v>9</v>
      </c>
      <c r="K11" s="58">
        <v>10</v>
      </c>
      <c r="L11" s="58">
        <v>9</v>
      </c>
      <c r="M11" s="58">
        <v>9</v>
      </c>
      <c r="N11" s="58">
        <v>10</v>
      </c>
      <c r="O11" s="58">
        <v>8</v>
      </c>
      <c r="P11" s="58">
        <v>8</v>
      </c>
      <c r="Q11" s="58">
        <v>6</v>
      </c>
      <c r="R11" s="58">
        <v>8</v>
      </c>
      <c r="S11" s="58">
        <v>9</v>
      </c>
      <c r="T11" s="58">
        <v>9</v>
      </c>
      <c r="U11" s="58">
        <v>9</v>
      </c>
      <c r="V11" s="58">
        <v>9</v>
      </c>
      <c r="W11" s="58">
        <v>9</v>
      </c>
      <c r="X11" s="58">
        <v>9</v>
      </c>
      <c r="Y11" s="58">
        <v>10</v>
      </c>
      <c r="Z11" s="58">
        <v>9</v>
      </c>
      <c r="AA11" s="58">
        <v>9</v>
      </c>
      <c r="AB11" s="58">
        <v>10</v>
      </c>
      <c r="AC11" s="58">
        <v>7</v>
      </c>
      <c r="AD11" s="58">
        <v>9</v>
      </c>
      <c r="AE11" s="58">
        <v>7</v>
      </c>
      <c r="AF11" s="58">
        <v>7</v>
      </c>
      <c r="AG11" s="58">
        <v>7</v>
      </c>
      <c r="AH11" s="58">
        <v>9</v>
      </c>
      <c r="AI11" s="58">
        <v>9</v>
      </c>
      <c r="AJ11" s="58">
        <v>7</v>
      </c>
      <c r="AK11" s="58">
        <v>8</v>
      </c>
      <c r="AL11" s="58">
        <v>9</v>
      </c>
      <c r="AM11" s="58">
        <v>7</v>
      </c>
      <c r="AN11" s="58">
        <v>7</v>
      </c>
      <c r="AO11" s="58">
        <v>6</v>
      </c>
      <c r="AP11" s="58">
        <v>7</v>
      </c>
      <c r="AQ11" s="58">
        <v>6</v>
      </c>
      <c r="AR11" s="58">
        <v>10</v>
      </c>
      <c r="AS11" s="60">
        <f t="shared" si="0"/>
        <v>336</v>
      </c>
      <c r="AT11" s="160"/>
    </row>
    <row r="12" spans="2:46" s="55" customFormat="1" ht="15" customHeight="1">
      <c r="B12" s="163">
        <f>'SVA-2'!B9</f>
        <v>3</v>
      </c>
      <c r="C12" s="161" t="str">
        <f>'SVA-2'!C9</f>
        <v>d\siie sIjyik#miir aIbiiBiie</v>
      </c>
      <c r="D12" s="51" t="s">
        <v>38</v>
      </c>
      <c r="E12" s="58">
        <v>10</v>
      </c>
      <c r="F12" s="58">
        <v>10</v>
      </c>
      <c r="G12" s="58">
        <v>9</v>
      </c>
      <c r="H12" s="58">
        <v>10</v>
      </c>
      <c r="I12" s="58">
        <v>10</v>
      </c>
      <c r="J12" s="58">
        <v>9</v>
      </c>
      <c r="K12" s="58">
        <v>10</v>
      </c>
      <c r="L12" s="58">
        <v>10</v>
      </c>
      <c r="M12" s="58">
        <v>10</v>
      </c>
      <c r="N12" s="58">
        <v>9</v>
      </c>
      <c r="O12" s="58">
        <v>9</v>
      </c>
      <c r="P12" s="58">
        <v>7</v>
      </c>
      <c r="Q12" s="58">
        <v>6</v>
      </c>
      <c r="R12" s="58">
        <v>7</v>
      </c>
      <c r="S12" s="58">
        <v>10</v>
      </c>
      <c r="T12" s="58">
        <v>10</v>
      </c>
      <c r="U12" s="58">
        <v>9</v>
      </c>
      <c r="V12" s="58">
        <v>10</v>
      </c>
      <c r="W12" s="58">
        <v>10</v>
      </c>
      <c r="X12" s="58">
        <v>9</v>
      </c>
      <c r="Y12" s="58">
        <v>10</v>
      </c>
      <c r="Z12" s="58">
        <v>10</v>
      </c>
      <c r="AA12" s="58">
        <v>10</v>
      </c>
      <c r="AB12" s="58">
        <v>9</v>
      </c>
      <c r="AC12" s="58">
        <v>7</v>
      </c>
      <c r="AD12" s="58">
        <v>9</v>
      </c>
      <c r="AE12" s="58">
        <v>7</v>
      </c>
      <c r="AF12" s="58">
        <v>9</v>
      </c>
      <c r="AG12" s="58">
        <v>7</v>
      </c>
      <c r="AH12" s="58">
        <v>7</v>
      </c>
      <c r="AI12" s="58">
        <v>8</v>
      </c>
      <c r="AJ12" s="58">
        <v>7</v>
      </c>
      <c r="AK12" s="58">
        <v>9</v>
      </c>
      <c r="AL12" s="58">
        <v>7</v>
      </c>
      <c r="AM12" s="58">
        <v>7</v>
      </c>
      <c r="AN12" s="58">
        <v>7</v>
      </c>
      <c r="AO12" s="58">
        <v>8</v>
      </c>
      <c r="AP12" s="58">
        <v>7</v>
      </c>
      <c r="AQ12" s="58">
        <v>8</v>
      </c>
      <c r="AR12" s="58">
        <v>10</v>
      </c>
      <c r="AS12" s="60">
        <f t="shared" si="0"/>
        <v>347</v>
      </c>
      <c r="AT12" s="160">
        <f>ROUND(AS12/2+AS13/2,0)</f>
        <v>326</v>
      </c>
    </row>
    <row r="13" spans="2:46" s="55" customFormat="1" ht="15">
      <c r="B13" s="164"/>
      <c r="C13" s="162"/>
      <c r="D13" s="53" t="s">
        <v>82</v>
      </c>
      <c r="E13" s="58">
        <v>9</v>
      </c>
      <c r="F13" s="58">
        <v>9</v>
      </c>
      <c r="G13" s="58">
        <v>7</v>
      </c>
      <c r="H13" s="58">
        <v>7</v>
      </c>
      <c r="I13" s="58">
        <v>9</v>
      </c>
      <c r="J13" s="58">
        <v>7</v>
      </c>
      <c r="K13" s="58">
        <v>8</v>
      </c>
      <c r="L13" s="58">
        <v>7</v>
      </c>
      <c r="M13" s="58">
        <v>6</v>
      </c>
      <c r="N13" s="58">
        <v>9</v>
      </c>
      <c r="O13" s="58">
        <v>8</v>
      </c>
      <c r="P13" s="58">
        <v>8</v>
      </c>
      <c r="Q13" s="58">
        <v>6</v>
      </c>
      <c r="R13" s="58">
        <v>8</v>
      </c>
      <c r="S13" s="58">
        <v>7</v>
      </c>
      <c r="T13" s="58">
        <v>9</v>
      </c>
      <c r="U13" s="58">
        <v>8</v>
      </c>
      <c r="V13" s="58">
        <v>7</v>
      </c>
      <c r="W13" s="58">
        <v>7</v>
      </c>
      <c r="X13" s="58">
        <v>8</v>
      </c>
      <c r="Y13" s="58">
        <v>9</v>
      </c>
      <c r="Z13" s="58">
        <v>7</v>
      </c>
      <c r="AA13" s="58">
        <v>6</v>
      </c>
      <c r="AB13" s="58">
        <v>7</v>
      </c>
      <c r="AC13" s="58">
        <v>7</v>
      </c>
      <c r="AD13" s="58">
        <v>9</v>
      </c>
      <c r="AE13" s="58">
        <v>7</v>
      </c>
      <c r="AF13" s="58">
        <v>7</v>
      </c>
      <c r="AG13" s="58">
        <v>7</v>
      </c>
      <c r="AH13" s="58">
        <v>9</v>
      </c>
      <c r="AI13" s="58">
        <v>9</v>
      </c>
      <c r="AJ13" s="58">
        <v>7</v>
      </c>
      <c r="AK13" s="58">
        <v>8</v>
      </c>
      <c r="AL13" s="58">
        <v>9</v>
      </c>
      <c r="AM13" s="58">
        <v>7</v>
      </c>
      <c r="AN13" s="58">
        <v>7</v>
      </c>
      <c r="AO13" s="58">
        <v>6</v>
      </c>
      <c r="AP13" s="58">
        <v>7</v>
      </c>
      <c r="AQ13" s="58">
        <v>6</v>
      </c>
      <c r="AR13" s="58">
        <v>10</v>
      </c>
      <c r="AS13" s="60">
        <f t="shared" si="0"/>
        <v>305</v>
      </c>
      <c r="AT13" s="160"/>
    </row>
    <row r="14" spans="2:46" s="55" customFormat="1" ht="15" customHeight="1">
      <c r="B14" s="163">
        <f>'SVA-2'!B10</f>
        <v>4</v>
      </c>
      <c r="C14" s="161" t="str">
        <f>'SVA-2'!C10</f>
        <v>riviL mih\Si rm(SiBiie</v>
      </c>
      <c r="D14" s="51" t="s">
        <v>38</v>
      </c>
      <c r="E14" s="58">
        <v>9</v>
      </c>
      <c r="F14" s="58">
        <v>7</v>
      </c>
      <c r="G14" s="58">
        <v>7</v>
      </c>
      <c r="H14" s="58">
        <v>7</v>
      </c>
      <c r="I14" s="58">
        <v>9</v>
      </c>
      <c r="J14" s="58">
        <v>7</v>
      </c>
      <c r="K14" s="58">
        <v>7</v>
      </c>
      <c r="L14" s="58">
        <v>9</v>
      </c>
      <c r="M14" s="58">
        <v>7</v>
      </c>
      <c r="N14" s="58">
        <v>7</v>
      </c>
      <c r="O14" s="58">
        <v>9</v>
      </c>
      <c r="P14" s="58">
        <v>7</v>
      </c>
      <c r="Q14" s="58">
        <v>6</v>
      </c>
      <c r="R14" s="58">
        <v>7</v>
      </c>
      <c r="S14" s="58">
        <v>7</v>
      </c>
      <c r="T14" s="58">
        <v>7</v>
      </c>
      <c r="U14" s="58">
        <v>9</v>
      </c>
      <c r="V14" s="58">
        <v>7</v>
      </c>
      <c r="W14" s="58">
        <v>7</v>
      </c>
      <c r="X14" s="58">
        <v>7</v>
      </c>
      <c r="Y14" s="58">
        <v>9</v>
      </c>
      <c r="Z14" s="58">
        <v>7</v>
      </c>
      <c r="AA14" s="58">
        <v>9</v>
      </c>
      <c r="AB14" s="58">
        <v>7</v>
      </c>
      <c r="AC14" s="58">
        <v>7</v>
      </c>
      <c r="AD14" s="58">
        <v>9</v>
      </c>
      <c r="AE14" s="58">
        <v>7</v>
      </c>
      <c r="AF14" s="58">
        <v>9</v>
      </c>
      <c r="AG14" s="58">
        <v>7</v>
      </c>
      <c r="AH14" s="58">
        <v>7</v>
      </c>
      <c r="AI14" s="58">
        <v>8</v>
      </c>
      <c r="AJ14" s="58">
        <v>7</v>
      </c>
      <c r="AK14" s="58">
        <v>9</v>
      </c>
      <c r="AL14" s="58">
        <v>7</v>
      </c>
      <c r="AM14" s="58">
        <v>7</v>
      </c>
      <c r="AN14" s="58">
        <v>7</v>
      </c>
      <c r="AO14" s="58">
        <v>8</v>
      </c>
      <c r="AP14" s="58">
        <v>7</v>
      </c>
      <c r="AQ14" s="58">
        <v>8</v>
      </c>
      <c r="AR14" s="58">
        <v>10</v>
      </c>
      <c r="AS14" s="60">
        <f t="shared" si="0"/>
        <v>305</v>
      </c>
      <c r="AT14" s="160">
        <f>ROUND(AS14/2+AS15/2,0)</f>
        <v>338</v>
      </c>
    </row>
    <row r="15" spans="2:46" s="55" customFormat="1" ht="15">
      <c r="B15" s="164"/>
      <c r="C15" s="162"/>
      <c r="D15" s="53" t="s">
        <v>82</v>
      </c>
      <c r="E15" s="58">
        <v>10</v>
      </c>
      <c r="F15" s="58">
        <v>10</v>
      </c>
      <c r="G15" s="58">
        <v>9</v>
      </c>
      <c r="H15" s="58">
        <v>10</v>
      </c>
      <c r="I15" s="58">
        <v>10</v>
      </c>
      <c r="J15" s="58">
        <v>9</v>
      </c>
      <c r="K15" s="58">
        <v>10</v>
      </c>
      <c r="L15" s="58">
        <v>10</v>
      </c>
      <c r="M15" s="58">
        <v>10</v>
      </c>
      <c r="N15" s="58">
        <v>9</v>
      </c>
      <c r="O15" s="58">
        <v>10</v>
      </c>
      <c r="P15" s="58">
        <v>9</v>
      </c>
      <c r="Q15" s="58">
        <v>9</v>
      </c>
      <c r="R15" s="58">
        <v>10</v>
      </c>
      <c r="S15" s="58">
        <v>7</v>
      </c>
      <c r="T15" s="58">
        <v>8</v>
      </c>
      <c r="U15" s="58">
        <v>8</v>
      </c>
      <c r="V15" s="58">
        <v>7</v>
      </c>
      <c r="W15" s="58">
        <v>10</v>
      </c>
      <c r="X15" s="58">
        <v>8</v>
      </c>
      <c r="Y15" s="58">
        <v>9</v>
      </c>
      <c r="Z15" s="58">
        <v>9</v>
      </c>
      <c r="AA15" s="58">
        <v>10</v>
      </c>
      <c r="AB15" s="58">
        <v>10</v>
      </c>
      <c r="AC15" s="58">
        <v>10</v>
      </c>
      <c r="AD15" s="58">
        <v>9</v>
      </c>
      <c r="AE15" s="58">
        <v>10</v>
      </c>
      <c r="AF15" s="58">
        <v>10</v>
      </c>
      <c r="AG15" s="58">
        <v>8</v>
      </c>
      <c r="AH15" s="58">
        <v>10</v>
      </c>
      <c r="AI15" s="58">
        <v>9</v>
      </c>
      <c r="AJ15" s="58">
        <v>8</v>
      </c>
      <c r="AK15" s="58">
        <v>10</v>
      </c>
      <c r="AL15" s="58">
        <v>10</v>
      </c>
      <c r="AM15" s="58">
        <v>9</v>
      </c>
      <c r="AN15" s="58">
        <v>9</v>
      </c>
      <c r="AO15" s="58">
        <v>10</v>
      </c>
      <c r="AP15" s="58">
        <v>9</v>
      </c>
      <c r="AQ15" s="58">
        <v>10</v>
      </c>
      <c r="AR15" s="58">
        <v>9</v>
      </c>
      <c r="AS15" s="60">
        <f t="shared" si="0"/>
        <v>371</v>
      </c>
      <c r="AT15" s="160"/>
    </row>
    <row r="16" spans="2:46" s="55" customFormat="1" ht="15" customHeight="1">
      <c r="B16" s="163">
        <f>'SVA-2'!B11</f>
        <v>5</v>
      </c>
      <c r="C16" s="161" t="str">
        <f>'SVA-2'!C11</f>
        <v>piT\li piiWi^k#miir g_NivItiBiie</v>
      </c>
      <c r="D16" s="51" t="s">
        <v>38</v>
      </c>
      <c r="E16" s="58">
        <v>9</v>
      </c>
      <c r="F16" s="58">
        <v>9</v>
      </c>
      <c r="G16" s="58">
        <v>8</v>
      </c>
      <c r="H16" s="58">
        <v>9</v>
      </c>
      <c r="I16" s="58">
        <v>9</v>
      </c>
      <c r="J16" s="58">
        <v>8</v>
      </c>
      <c r="K16" s="58">
        <v>9</v>
      </c>
      <c r="L16" s="58">
        <v>9</v>
      </c>
      <c r="M16" s="58">
        <v>9</v>
      </c>
      <c r="N16" s="58">
        <v>9</v>
      </c>
      <c r="O16" s="58">
        <v>9</v>
      </c>
      <c r="P16" s="58">
        <v>8</v>
      </c>
      <c r="Q16" s="58">
        <v>9</v>
      </c>
      <c r="R16" s="58">
        <v>9</v>
      </c>
      <c r="S16" s="58">
        <v>6</v>
      </c>
      <c r="T16" s="58">
        <v>7</v>
      </c>
      <c r="U16" s="58">
        <v>9</v>
      </c>
      <c r="V16" s="58">
        <v>7</v>
      </c>
      <c r="W16" s="58">
        <v>9</v>
      </c>
      <c r="X16" s="58">
        <v>9</v>
      </c>
      <c r="Y16" s="58">
        <v>9</v>
      </c>
      <c r="Z16" s="58">
        <v>9</v>
      </c>
      <c r="AA16" s="58">
        <v>9</v>
      </c>
      <c r="AB16" s="58">
        <v>9</v>
      </c>
      <c r="AC16" s="58">
        <v>9</v>
      </c>
      <c r="AD16" s="58">
        <v>9</v>
      </c>
      <c r="AE16" s="58">
        <v>9</v>
      </c>
      <c r="AF16" s="58">
        <v>9</v>
      </c>
      <c r="AG16" s="58">
        <v>9</v>
      </c>
      <c r="AH16" s="58">
        <v>9</v>
      </c>
      <c r="AI16" s="58">
        <v>9</v>
      </c>
      <c r="AJ16" s="58">
        <v>9</v>
      </c>
      <c r="AK16" s="58">
        <v>9</v>
      </c>
      <c r="AL16" s="58">
        <v>9</v>
      </c>
      <c r="AM16" s="58">
        <v>9</v>
      </c>
      <c r="AN16" s="58">
        <v>9</v>
      </c>
      <c r="AO16" s="58">
        <v>9</v>
      </c>
      <c r="AP16" s="58">
        <v>9</v>
      </c>
      <c r="AQ16" s="58">
        <v>9</v>
      </c>
      <c r="AR16" s="58">
        <v>8</v>
      </c>
      <c r="AS16" s="60">
        <f t="shared" si="0"/>
        <v>349</v>
      </c>
      <c r="AT16" s="160">
        <f>ROUND(AS16/2+AS17/2,0)</f>
        <v>349</v>
      </c>
    </row>
    <row r="17" spans="2:46" s="55" customFormat="1" ht="15">
      <c r="B17" s="164"/>
      <c r="C17" s="162"/>
      <c r="D17" s="53" t="s">
        <v>82</v>
      </c>
      <c r="E17" s="58">
        <v>9</v>
      </c>
      <c r="F17" s="58">
        <v>9</v>
      </c>
      <c r="G17" s="58">
        <v>8</v>
      </c>
      <c r="H17" s="58">
        <v>9</v>
      </c>
      <c r="I17" s="58">
        <v>9</v>
      </c>
      <c r="J17" s="58">
        <v>8</v>
      </c>
      <c r="K17" s="58">
        <v>9</v>
      </c>
      <c r="L17" s="58">
        <v>9</v>
      </c>
      <c r="M17" s="58">
        <v>9</v>
      </c>
      <c r="N17" s="58">
        <v>9</v>
      </c>
      <c r="O17" s="58">
        <v>9</v>
      </c>
      <c r="P17" s="58">
        <v>8</v>
      </c>
      <c r="Q17" s="58">
        <v>9</v>
      </c>
      <c r="R17" s="58">
        <v>9</v>
      </c>
      <c r="S17" s="58">
        <v>6</v>
      </c>
      <c r="T17" s="58">
        <v>7</v>
      </c>
      <c r="U17" s="58">
        <v>9</v>
      </c>
      <c r="V17" s="58">
        <v>7</v>
      </c>
      <c r="W17" s="58">
        <v>9</v>
      </c>
      <c r="X17" s="58">
        <v>9</v>
      </c>
      <c r="Y17" s="58">
        <v>9</v>
      </c>
      <c r="Z17" s="58">
        <v>9</v>
      </c>
      <c r="AA17" s="58">
        <v>9</v>
      </c>
      <c r="AB17" s="58">
        <v>9</v>
      </c>
      <c r="AC17" s="58">
        <v>9</v>
      </c>
      <c r="AD17" s="58">
        <v>9</v>
      </c>
      <c r="AE17" s="58">
        <v>9</v>
      </c>
      <c r="AF17" s="58">
        <v>9</v>
      </c>
      <c r="AG17" s="58">
        <v>9</v>
      </c>
      <c r="AH17" s="58">
        <v>9</v>
      </c>
      <c r="AI17" s="58">
        <v>9</v>
      </c>
      <c r="AJ17" s="58">
        <v>9</v>
      </c>
      <c r="AK17" s="58">
        <v>9</v>
      </c>
      <c r="AL17" s="58">
        <v>9</v>
      </c>
      <c r="AM17" s="58">
        <v>9</v>
      </c>
      <c r="AN17" s="58">
        <v>9</v>
      </c>
      <c r="AO17" s="58">
        <v>9</v>
      </c>
      <c r="AP17" s="58">
        <v>9</v>
      </c>
      <c r="AQ17" s="58">
        <v>9</v>
      </c>
      <c r="AR17" s="58">
        <v>8</v>
      </c>
      <c r="AS17" s="60">
        <f t="shared" si="0"/>
        <v>349</v>
      </c>
      <c r="AT17" s="160"/>
    </row>
    <row r="18" spans="2:46" s="55" customFormat="1" ht="15" customHeight="1">
      <c r="B18" s="163">
        <f>'SVA-2'!B12</f>
        <v>6</v>
      </c>
      <c r="C18" s="161" t="str">
        <f>'SVA-2'!C12</f>
        <v>si(lIk&amp; dSirWiJ tilisIgiJ</v>
      </c>
      <c r="D18" s="51" t="s">
        <v>38</v>
      </c>
      <c r="E18" s="58">
        <v>9</v>
      </c>
      <c r="F18" s="58">
        <v>9</v>
      </c>
      <c r="G18" s="58">
        <v>9</v>
      </c>
      <c r="H18" s="58">
        <v>9</v>
      </c>
      <c r="I18" s="58">
        <v>9</v>
      </c>
      <c r="J18" s="58">
        <v>9</v>
      </c>
      <c r="K18" s="58">
        <v>10</v>
      </c>
      <c r="L18" s="58">
        <v>9</v>
      </c>
      <c r="M18" s="58">
        <v>9</v>
      </c>
      <c r="N18" s="58">
        <v>10</v>
      </c>
      <c r="O18" s="58">
        <v>9</v>
      </c>
      <c r="P18" s="58">
        <v>8</v>
      </c>
      <c r="Q18" s="58">
        <v>9</v>
      </c>
      <c r="R18" s="58">
        <v>9</v>
      </c>
      <c r="S18" s="58">
        <v>9</v>
      </c>
      <c r="T18" s="58">
        <v>9</v>
      </c>
      <c r="U18" s="58">
        <v>9</v>
      </c>
      <c r="V18" s="58">
        <v>9</v>
      </c>
      <c r="W18" s="58">
        <v>9</v>
      </c>
      <c r="X18" s="58">
        <v>10</v>
      </c>
      <c r="Y18" s="58">
        <v>9</v>
      </c>
      <c r="Z18" s="58">
        <v>9</v>
      </c>
      <c r="AA18" s="58">
        <v>10</v>
      </c>
      <c r="AB18" s="58">
        <v>9</v>
      </c>
      <c r="AC18" s="58">
        <v>9</v>
      </c>
      <c r="AD18" s="58">
        <v>9</v>
      </c>
      <c r="AE18" s="58">
        <v>9</v>
      </c>
      <c r="AF18" s="58">
        <v>9</v>
      </c>
      <c r="AG18" s="58">
        <v>9</v>
      </c>
      <c r="AH18" s="58">
        <v>10</v>
      </c>
      <c r="AI18" s="58">
        <v>9</v>
      </c>
      <c r="AJ18" s="58">
        <v>9</v>
      </c>
      <c r="AK18" s="58">
        <v>9</v>
      </c>
      <c r="AL18" s="58">
        <v>9</v>
      </c>
      <c r="AM18" s="58">
        <v>9</v>
      </c>
      <c r="AN18" s="58">
        <v>9</v>
      </c>
      <c r="AO18" s="58">
        <v>10</v>
      </c>
      <c r="AP18" s="58">
        <v>9</v>
      </c>
      <c r="AQ18" s="58">
        <v>9</v>
      </c>
      <c r="AR18" s="58">
        <v>10</v>
      </c>
      <c r="AS18" s="60">
        <f t="shared" si="0"/>
        <v>366</v>
      </c>
      <c r="AT18" s="160">
        <f>ROUND(AS18/2+AS19/2,0)</f>
        <v>375</v>
      </c>
    </row>
    <row r="19" spans="2:46" s="55" customFormat="1" ht="15">
      <c r="B19" s="164"/>
      <c r="C19" s="162"/>
      <c r="D19" s="53" t="s">
        <v>82</v>
      </c>
      <c r="E19" s="58">
        <v>10</v>
      </c>
      <c r="F19" s="58">
        <v>10</v>
      </c>
      <c r="G19" s="58">
        <v>9</v>
      </c>
      <c r="H19" s="58">
        <v>10</v>
      </c>
      <c r="I19" s="58">
        <v>10</v>
      </c>
      <c r="J19" s="58">
        <v>9</v>
      </c>
      <c r="K19" s="58">
        <v>10</v>
      </c>
      <c r="L19" s="58">
        <v>10</v>
      </c>
      <c r="M19" s="58">
        <v>10</v>
      </c>
      <c r="N19" s="58">
        <v>9</v>
      </c>
      <c r="O19" s="58">
        <v>8</v>
      </c>
      <c r="P19" s="58">
        <v>8</v>
      </c>
      <c r="Q19" s="58">
        <v>9</v>
      </c>
      <c r="R19" s="58">
        <v>10</v>
      </c>
      <c r="S19" s="58">
        <v>10</v>
      </c>
      <c r="T19" s="58">
        <v>9</v>
      </c>
      <c r="U19" s="58">
        <v>10</v>
      </c>
      <c r="V19" s="58">
        <v>10</v>
      </c>
      <c r="W19" s="58">
        <v>9</v>
      </c>
      <c r="X19" s="58">
        <v>10</v>
      </c>
      <c r="Y19" s="58">
        <v>10</v>
      </c>
      <c r="Z19" s="58">
        <v>10</v>
      </c>
      <c r="AA19" s="58">
        <v>9</v>
      </c>
      <c r="AB19" s="58">
        <v>10</v>
      </c>
      <c r="AC19" s="58">
        <v>10</v>
      </c>
      <c r="AD19" s="58">
        <v>9</v>
      </c>
      <c r="AE19" s="58">
        <v>10</v>
      </c>
      <c r="AF19" s="58">
        <v>10</v>
      </c>
      <c r="AG19" s="58">
        <v>9</v>
      </c>
      <c r="AH19" s="58">
        <v>10</v>
      </c>
      <c r="AI19" s="58">
        <v>10</v>
      </c>
      <c r="AJ19" s="58">
        <v>10</v>
      </c>
      <c r="AK19" s="58">
        <v>9</v>
      </c>
      <c r="AL19" s="58">
        <v>10</v>
      </c>
      <c r="AM19" s="58">
        <v>10</v>
      </c>
      <c r="AN19" s="58">
        <v>9</v>
      </c>
      <c r="AO19" s="58">
        <v>10</v>
      </c>
      <c r="AP19" s="58">
        <v>10</v>
      </c>
      <c r="AQ19" s="58">
        <v>10</v>
      </c>
      <c r="AR19" s="58">
        <v>9</v>
      </c>
      <c r="AS19" s="60">
        <f t="shared" si="0"/>
        <v>384</v>
      </c>
      <c r="AT19" s="160"/>
    </row>
    <row r="20" spans="2:46" s="55" customFormat="1" ht="15" customHeight="1">
      <c r="B20" s="163">
        <f>'SVA-2'!B13</f>
        <v>7</v>
      </c>
      <c r="C20" s="161" t="str">
        <f>'SVA-2'!C13</f>
        <v>zilii aj#^ni*soih *vik`mi*soih</v>
      </c>
      <c r="D20" s="51" t="s">
        <v>38</v>
      </c>
      <c r="E20" s="58">
        <v>8</v>
      </c>
      <c r="F20" s="58">
        <v>8</v>
      </c>
      <c r="G20" s="58">
        <v>8</v>
      </c>
      <c r="H20" s="58">
        <v>8</v>
      </c>
      <c r="I20" s="58">
        <v>8</v>
      </c>
      <c r="J20" s="58">
        <v>8</v>
      </c>
      <c r="K20" s="58">
        <v>10</v>
      </c>
      <c r="L20" s="58">
        <v>8</v>
      </c>
      <c r="M20" s="58">
        <v>8</v>
      </c>
      <c r="N20" s="58">
        <v>10</v>
      </c>
      <c r="O20" s="58">
        <v>10</v>
      </c>
      <c r="P20" s="58">
        <v>8</v>
      </c>
      <c r="Q20" s="58">
        <v>10</v>
      </c>
      <c r="R20" s="58">
        <v>8</v>
      </c>
      <c r="S20" s="58">
        <v>7</v>
      </c>
      <c r="T20" s="58">
        <v>8</v>
      </c>
      <c r="U20" s="58">
        <v>8</v>
      </c>
      <c r="V20" s="58">
        <v>8</v>
      </c>
      <c r="W20" s="58">
        <v>8</v>
      </c>
      <c r="X20" s="58">
        <v>10</v>
      </c>
      <c r="Y20" s="58">
        <v>8</v>
      </c>
      <c r="Z20" s="58">
        <v>10</v>
      </c>
      <c r="AA20" s="58">
        <v>8</v>
      </c>
      <c r="AB20" s="58">
        <v>10</v>
      </c>
      <c r="AC20" s="58">
        <v>8</v>
      </c>
      <c r="AD20" s="58">
        <v>10</v>
      </c>
      <c r="AE20" s="58">
        <v>8</v>
      </c>
      <c r="AF20" s="58">
        <v>10</v>
      </c>
      <c r="AG20" s="58">
        <v>10</v>
      </c>
      <c r="AH20" s="58">
        <v>8</v>
      </c>
      <c r="AI20" s="58">
        <v>8</v>
      </c>
      <c r="AJ20" s="58">
        <v>8</v>
      </c>
      <c r="AK20" s="58">
        <v>10</v>
      </c>
      <c r="AL20" s="58">
        <v>8</v>
      </c>
      <c r="AM20" s="58">
        <v>8</v>
      </c>
      <c r="AN20" s="58">
        <v>8</v>
      </c>
      <c r="AO20" s="58">
        <v>8</v>
      </c>
      <c r="AP20" s="58">
        <v>8</v>
      </c>
      <c r="AQ20" s="58">
        <v>8</v>
      </c>
      <c r="AR20" s="58">
        <v>8</v>
      </c>
      <c r="AS20" s="60">
        <f t="shared" si="0"/>
        <v>341</v>
      </c>
      <c r="AT20" s="160">
        <f>ROUND(AS20/2+AS21/2,0)</f>
        <v>343</v>
      </c>
    </row>
    <row r="21" spans="2:46" s="55" customFormat="1" ht="15">
      <c r="B21" s="164"/>
      <c r="C21" s="162"/>
      <c r="D21" s="53" t="s">
        <v>82</v>
      </c>
      <c r="E21" s="58">
        <v>9</v>
      </c>
      <c r="F21" s="58">
        <v>9</v>
      </c>
      <c r="G21" s="58">
        <v>9</v>
      </c>
      <c r="H21" s="58">
        <v>9</v>
      </c>
      <c r="I21" s="58">
        <v>9</v>
      </c>
      <c r="J21" s="58">
        <v>9</v>
      </c>
      <c r="K21" s="58">
        <v>10</v>
      </c>
      <c r="L21" s="58">
        <v>9</v>
      </c>
      <c r="M21" s="58">
        <v>9</v>
      </c>
      <c r="N21" s="58">
        <v>9</v>
      </c>
      <c r="O21" s="58">
        <v>9</v>
      </c>
      <c r="P21" s="58">
        <v>9</v>
      </c>
      <c r="Q21" s="58">
        <v>9</v>
      </c>
      <c r="R21" s="58">
        <v>9</v>
      </c>
      <c r="S21" s="58">
        <v>7</v>
      </c>
      <c r="T21" s="58">
        <v>8</v>
      </c>
      <c r="U21" s="58">
        <v>8</v>
      </c>
      <c r="V21" s="58">
        <v>8</v>
      </c>
      <c r="W21" s="58">
        <v>8</v>
      </c>
      <c r="X21" s="58">
        <v>8</v>
      </c>
      <c r="Y21" s="58">
        <v>9</v>
      </c>
      <c r="Z21" s="58">
        <v>9</v>
      </c>
      <c r="AA21" s="58">
        <v>9</v>
      </c>
      <c r="AB21" s="58">
        <v>8</v>
      </c>
      <c r="AC21" s="58">
        <v>9</v>
      </c>
      <c r="AD21" s="58">
        <v>9</v>
      </c>
      <c r="AE21" s="58">
        <v>9</v>
      </c>
      <c r="AF21" s="58">
        <v>8</v>
      </c>
      <c r="AG21" s="58">
        <v>8</v>
      </c>
      <c r="AH21" s="58">
        <v>9</v>
      </c>
      <c r="AI21" s="58">
        <v>9</v>
      </c>
      <c r="AJ21" s="58">
        <v>8</v>
      </c>
      <c r="AK21" s="58">
        <v>9</v>
      </c>
      <c r="AL21" s="58">
        <v>9</v>
      </c>
      <c r="AM21" s="58">
        <v>7</v>
      </c>
      <c r="AN21" s="58">
        <v>7</v>
      </c>
      <c r="AO21" s="58">
        <v>9</v>
      </c>
      <c r="AP21" s="58">
        <v>7</v>
      </c>
      <c r="AQ21" s="58">
        <v>9</v>
      </c>
      <c r="AR21" s="58">
        <v>9</v>
      </c>
      <c r="AS21" s="60">
        <f t="shared" si="0"/>
        <v>344</v>
      </c>
      <c r="AT21" s="160"/>
    </row>
    <row r="22" spans="2:46" s="55" customFormat="1" ht="15" customHeight="1">
      <c r="B22" s="163">
        <f>'SVA-2'!B14</f>
        <v>8</v>
      </c>
      <c r="C22" s="161" t="str">
        <f>'SVA-2'!C14</f>
        <v>Qik(r *Silpiib(ni s(owiiJ</v>
      </c>
      <c r="D22" s="51" t="s">
        <v>38</v>
      </c>
      <c r="E22" s="58">
        <v>9</v>
      </c>
      <c r="F22" s="58">
        <v>9</v>
      </c>
      <c r="G22" s="58">
        <v>9</v>
      </c>
      <c r="H22" s="58">
        <v>9</v>
      </c>
      <c r="I22" s="58">
        <v>9</v>
      </c>
      <c r="J22" s="58">
        <v>9</v>
      </c>
      <c r="K22" s="58">
        <v>10</v>
      </c>
      <c r="L22" s="58">
        <v>9</v>
      </c>
      <c r="M22" s="58">
        <v>9</v>
      </c>
      <c r="N22" s="58">
        <v>10</v>
      </c>
      <c r="O22" s="58">
        <v>8</v>
      </c>
      <c r="P22" s="58">
        <v>8</v>
      </c>
      <c r="Q22" s="58">
        <v>6</v>
      </c>
      <c r="R22" s="58">
        <v>8</v>
      </c>
      <c r="S22" s="58">
        <v>9</v>
      </c>
      <c r="T22" s="58">
        <v>9</v>
      </c>
      <c r="U22" s="58">
        <v>9</v>
      </c>
      <c r="V22" s="58">
        <v>9</v>
      </c>
      <c r="W22" s="58">
        <v>9</v>
      </c>
      <c r="X22" s="58">
        <v>9</v>
      </c>
      <c r="Y22" s="58">
        <v>10</v>
      </c>
      <c r="Z22" s="58">
        <v>9</v>
      </c>
      <c r="AA22" s="58">
        <v>9</v>
      </c>
      <c r="AB22" s="58">
        <v>10</v>
      </c>
      <c r="AC22" s="58">
        <v>7</v>
      </c>
      <c r="AD22" s="58">
        <v>9</v>
      </c>
      <c r="AE22" s="58">
        <v>7</v>
      </c>
      <c r="AF22" s="58">
        <v>7</v>
      </c>
      <c r="AG22" s="58">
        <v>7</v>
      </c>
      <c r="AH22" s="58">
        <v>9</v>
      </c>
      <c r="AI22" s="58">
        <v>9</v>
      </c>
      <c r="AJ22" s="58">
        <v>7</v>
      </c>
      <c r="AK22" s="58">
        <v>8</v>
      </c>
      <c r="AL22" s="58">
        <v>9</v>
      </c>
      <c r="AM22" s="58">
        <v>7</v>
      </c>
      <c r="AN22" s="58">
        <v>7</v>
      </c>
      <c r="AO22" s="58">
        <v>6</v>
      </c>
      <c r="AP22" s="58">
        <v>7</v>
      </c>
      <c r="AQ22" s="58">
        <v>6</v>
      </c>
      <c r="AR22" s="58">
        <v>10</v>
      </c>
      <c r="AS22" s="60">
        <f t="shared" si="0"/>
        <v>336</v>
      </c>
      <c r="AT22" s="160">
        <f>ROUND(AS22/2+AS23/2,0)</f>
        <v>342</v>
      </c>
    </row>
    <row r="23" spans="2:46" s="55" customFormat="1" ht="15">
      <c r="B23" s="164"/>
      <c r="C23" s="162"/>
      <c r="D23" s="53" t="s">
        <v>82</v>
      </c>
      <c r="E23" s="58">
        <v>10</v>
      </c>
      <c r="F23" s="58">
        <v>10</v>
      </c>
      <c r="G23" s="58">
        <v>9</v>
      </c>
      <c r="H23" s="58">
        <v>10</v>
      </c>
      <c r="I23" s="58">
        <v>10</v>
      </c>
      <c r="J23" s="58">
        <v>9</v>
      </c>
      <c r="K23" s="58">
        <v>10</v>
      </c>
      <c r="L23" s="58">
        <v>10</v>
      </c>
      <c r="M23" s="58">
        <v>10</v>
      </c>
      <c r="N23" s="58">
        <v>9</v>
      </c>
      <c r="O23" s="58">
        <v>9</v>
      </c>
      <c r="P23" s="58">
        <v>7</v>
      </c>
      <c r="Q23" s="58">
        <v>6</v>
      </c>
      <c r="R23" s="58">
        <v>7</v>
      </c>
      <c r="S23" s="58">
        <v>10</v>
      </c>
      <c r="T23" s="58">
        <v>10</v>
      </c>
      <c r="U23" s="58">
        <v>9</v>
      </c>
      <c r="V23" s="58">
        <v>10</v>
      </c>
      <c r="W23" s="58">
        <v>10</v>
      </c>
      <c r="X23" s="58">
        <v>9</v>
      </c>
      <c r="Y23" s="58">
        <v>10</v>
      </c>
      <c r="Z23" s="58">
        <v>10</v>
      </c>
      <c r="AA23" s="58">
        <v>10</v>
      </c>
      <c r="AB23" s="58">
        <v>9</v>
      </c>
      <c r="AC23" s="58">
        <v>7</v>
      </c>
      <c r="AD23" s="58">
        <v>9</v>
      </c>
      <c r="AE23" s="58">
        <v>7</v>
      </c>
      <c r="AF23" s="58">
        <v>9</v>
      </c>
      <c r="AG23" s="58">
        <v>7</v>
      </c>
      <c r="AH23" s="58">
        <v>7</v>
      </c>
      <c r="AI23" s="58">
        <v>8</v>
      </c>
      <c r="AJ23" s="58">
        <v>7</v>
      </c>
      <c r="AK23" s="58">
        <v>9</v>
      </c>
      <c r="AL23" s="58">
        <v>7</v>
      </c>
      <c r="AM23" s="58">
        <v>7</v>
      </c>
      <c r="AN23" s="58">
        <v>7</v>
      </c>
      <c r="AO23" s="58">
        <v>8</v>
      </c>
      <c r="AP23" s="58">
        <v>7</v>
      </c>
      <c r="AQ23" s="58">
        <v>8</v>
      </c>
      <c r="AR23" s="58">
        <v>10</v>
      </c>
      <c r="AS23" s="60">
        <f t="shared" si="0"/>
        <v>347</v>
      </c>
      <c r="AT23" s="160"/>
    </row>
    <row r="24" spans="2:46" s="55" customFormat="1" ht="15">
      <c r="B24" s="163">
        <f>'SVA-2'!B15</f>
        <v>9</v>
      </c>
      <c r="C24" s="161" t="str">
        <f>'SVA-2'!C15</f>
        <v>Qik(r jigiV*tib(ni BiliiJ</v>
      </c>
      <c r="D24" s="51" t="s">
        <v>38</v>
      </c>
      <c r="E24" s="58">
        <v>9</v>
      </c>
      <c r="F24" s="58">
        <v>9</v>
      </c>
      <c r="G24" s="58">
        <v>7</v>
      </c>
      <c r="H24" s="58">
        <v>7</v>
      </c>
      <c r="I24" s="58">
        <v>9</v>
      </c>
      <c r="J24" s="58">
        <v>7</v>
      </c>
      <c r="K24" s="58">
        <v>8</v>
      </c>
      <c r="L24" s="58">
        <v>7</v>
      </c>
      <c r="M24" s="58">
        <v>6</v>
      </c>
      <c r="N24" s="58">
        <v>9</v>
      </c>
      <c r="O24" s="58">
        <v>8</v>
      </c>
      <c r="P24" s="58">
        <v>8</v>
      </c>
      <c r="Q24" s="58">
        <v>6</v>
      </c>
      <c r="R24" s="58">
        <v>8</v>
      </c>
      <c r="S24" s="58">
        <v>7</v>
      </c>
      <c r="T24" s="58">
        <v>9</v>
      </c>
      <c r="U24" s="58">
        <v>8</v>
      </c>
      <c r="V24" s="58">
        <v>7</v>
      </c>
      <c r="W24" s="58">
        <v>7</v>
      </c>
      <c r="X24" s="58">
        <v>8</v>
      </c>
      <c r="Y24" s="58">
        <v>9</v>
      </c>
      <c r="Z24" s="58">
        <v>7</v>
      </c>
      <c r="AA24" s="58">
        <v>6</v>
      </c>
      <c r="AB24" s="58">
        <v>7</v>
      </c>
      <c r="AC24" s="58">
        <v>7</v>
      </c>
      <c r="AD24" s="58">
        <v>9</v>
      </c>
      <c r="AE24" s="58">
        <v>7</v>
      </c>
      <c r="AF24" s="58">
        <v>7</v>
      </c>
      <c r="AG24" s="58">
        <v>7</v>
      </c>
      <c r="AH24" s="58">
        <v>9</v>
      </c>
      <c r="AI24" s="58">
        <v>9</v>
      </c>
      <c r="AJ24" s="58">
        <v>7</v>
      </c>
      <c r="AK24" s="58">
        <v>8</v>
      </c>
      <c r="AL24" s="58">
        <v>9</v>
      </c>
      <c r="AM24" s="58">
        <v>7</v>
      </c>
      <c r="AN24" s="58">
        <v>7</v>
      </c>
      <c r="AO24" s="58">
        <v>6</v>
      </c>
      <c r="AP24" s="58">
        <v>7</v>
      </c>
      <c r="AQ24" s="58">
        <v>6</v>
      </c>
      <c r="AR24" s="58">
        <v>10</v>
      </c>
      <c r="AS24" s="60">
        <f t="shared" si="0"/>
        <v>305</v>
      </c>
      <c r="AT24" s="160">
        <f>ROUND(AS24/2+AS25/2,0)</f>
        <v>305</v>
      </c>
    </row>
    <row r="25" spans="2:46" s="55" customFormat="1" ht="15">
      <c r="B25" s="164"/>
      <c r="C25" s="162"/>
      <c r="D25" s="53" t="s">
        <v>82</v>
      </c>
      <c r="E25" s="58">
        <v>9</v>
      </c>
      <c r="F25" s="58">
        <v>7</v>
      </c>
      <c r="G25" s="58">
        <v>7</v>
      </c>
      <c r="H25" s="58">
        <v>7</v>
      </c>
      <c r="I25" s="58">
        <v>9</v>
      </c>
      <c r="J25" s="58">
        <v>7</v>
      </c>
      <c r="K25" s="58">
        <v>7</v>
      </c>
      <c r="L25" s="58">
        <v>9</v>
      </c>
      <c r="M25" s="58">
        <v>7</v>
      </c>
      <c r="N25" s="58">
        <v>7</v>
      </c>
      <c r="O25" s="58">
        <v>9</v>
      </c>
      <c r="P25" s="58">
        <v>7</v>
      </c>
      <c r="Q25" s="58">
        <v>6</v>
      </c>
      <c r="R25" s="58">
        <v>7</v>
      </c>
      <c r="S25" s="58">
        <v>7</v>
      </c>
      <c r="T25" s="58">
        <v>7</v>
      </c>
      <c r="U25" s="58">
        <v>9</v>
      </c>
      <c r="V25" s="58">
        <v>7</v>
      </c>
      <c r="W25" s="58">
        <v>7</v>
      </c>
      <c r="X25" s="58">
        <v>7</v>
      </c>
      <c r="Y25" s="58">
        <v>9</v>
      </c>
      <c r="Z25" s="58">
        <v>7</v>
      </c>
      <c r="AA25" s="58">
        <v>9</v>
      </c>
      <c r="AB25" s="58">
        <v>7</v>
      </c>
      <c r="AC25" s="58">
        <v>7</v>
      </c>
      <c r="AD25" s="58">
        <v>9</v>
      </c>
      <c r="AE25" s="58">
        <v>7</v>
      </c>
      <c r="AF25" s="58">
        <v>9</v>
      </c>
      <c r="AG25" s="58">
        <v>7</v>
      </c>
      <c r="AH25" s="58">
        <v>7</v>
      </c>
      <c r="AI25" s="58">
        <v>8</v>
      </c>
      <c r="AJ25" s="58">
        <v>7</v>
      </c>
      <c r="AK25" s="58">
        <v>9</v>
      </c>
      <c r="AL25" s="58">
        <v>7</v>
      </c>
      <c r="AM25" s="58">
        <v>7</v>
      </c>
      <c r="AN25" s="58">
        <v>7</v>
      </c>
      <c r="AO25" s="58">
        <v>8</v>
      </c>
      <c r="AP25" s="58">
        <v>7</v>
      </c>
      <c r="AQ25" s="58">
        <v>8</v>
      </c>
      <c r="AR25" s="58">
        <v>10</v>
      </c>
      <c r="AS25" s="60">
        <f t="shared" si="0"/>
        <v>305</v>
      </c>
      <c r="AT25" s="160"/>
    </row>
    <row r="26" spans="2:46" s="55" customFormat="1" ht="15" customHeight="1">
      <c r="B26" s="163">
        <f>'SVA-2'!B16</f>
        <v>10</v>
      </c>
      <c r="C26" s="161" t="str">
        <f>'SVA-2'!C16</f>
        <v>Qik(r r&amp;ok#b(ni m_k\Sik#miir</v>
      </c>
      <c r="D26" s="51" t="s">
        <v>38</v>
      </c>
      <c r="E26" s="58">
        <v>9</v>
      </c>
      <c r="F26" s="58">
        <v>9</v>
      </c>
      <c r="G26" s="58">
        <v>9</v>
      </c>
      <c r="H26" s="58">
        <v>9</v>
      </c>
      <c r="I26" s="58">
        <v>9</v>
      </c>
      <c r="J26" s="58">
        <v>9</v>
      </c>
      <c r="K26" s="58">
        <v>10</v>
      </c>
      <c r="L26" s="58">
        <v>9</v>
      </c>
      <c r="M26" s="58">
        <v>9</v>
      </c>
      <c r="N26" s="58">
        <v>10</v>
      </c>
      <c r="O26" s="58">
        <v>8</v>
      </c>
      <c r="P26" s="58">
        <v>8</v>
      </c>
      <c r="Q26" s="58">
        <v>6</v>
      </c>
      <c r="R26" s="58">
        <v>8</v>
      </c>
      <c r="S26" s="58">
        <v>9</v>
      </c>
      <c r="T26" s="58">
        <v>8</v>
      </c>
      <c r="U26" s="58">
        <v>9</v>
      </c>
      <c r="V26" s="58">
        <v>8</v>
      </c>
      <c r="W26" s="58">
        <v>9</v>
      </c>
      <c r="X26" s="58">
        <v>9</v>
      </c>
      <c r="Y26" s="58">
        <v>9</v>
      </c>
      <c r="Z26" s="58">
        <v>9</v>
      </c>
      <c r="AA26" s="58">
        <v>9</v>
      </c>
      <c r="AB26" s="58">
        <v>9</v>
      </c>
      <c r="AC26" s="58">
        <v>10</v>
      </c>
      <c r="AD26" s="58">
        <v>9</v>
      </c>
      <c r="AE26" s="58">
        <v>9</v>
      </c>
      <c r="AF26" s="58">
        <v>10</v>
      </c>
      <c r="AG26" s="58">
        <v>8</v>
      </c>
      <c r="AH26" s="58">
        <v>8</v>
      </c>
      <c r="AI26" s="58">
        <v>6</v>
      </c>
      <c r="AJ26" s="58">
        <v>8</v>
      </c>
      <c r="AK26" s="58">
        <v>7</v>
      </c>
      <c r="AL26" s="58">
        <v>7</v>
      </c>
      <c r="AM26" s="58">
        <v>7</v>
      </c>
      <c r="AN26" s="58">
        <v>8</v>
      </c>
      <c r="AO26" s="58">
        <v>7</v>
      </c>
      <c r="AP26" s="58">
        <v>8</v>
      </c>
      <c r="AQ26" s="58">
        <v>10</v>
      </c>
      <c r="AR26" s="58">
        <v>9</v>
      </c>
      <c r="AS26" s="60">
        <f t="shared" si="0"/>
        <v>341</v>
      </c>
      <c r="AT26" s="160">
        <f>ROUND(AS26/2+AS27/2,0)</f>
        <v>341</v>
      </c>
    </row>
    <row r="27" spans="2:46" s="55" customFormat="1" ht="15">
      <c r="B27" s="164"/>
      <c r="C27" s="162"/>
      <c r="D27" s="53" t="s">
        <v>82</v>
      </c>
      <c r="E27" s="58">
        <v>8</v>
      </c>
      <c r="F27" s="58">
        <v>8</v>
      </c>
      <c r="G27" s="58">
        <v>8</v>
      </c>
      <c r="H27" s="58">
        <v>8</v>
      </c>
      <c r="I27" s="58">
        <v>8</v>
      </c>
      <c r="J27" s="58">
        <v>8</v>
      </c>
      <c r="K27" s="58">
        <v>10</v>
      </c>
      <c r="L27" s="58">
        <v>8</v>
      </c>
      <c r="M27" s="58">
        <v>8</v>
      </c>
      <c r="N27" s="58">
        <v>10</v>
      </c>
      <c r="O27" s="58">
        <v>10</v>
      </c>
      <c r="P27" s="58">
        <v>8</v>
      </c>
      <c r="Q27" s="58">
        <v>10</v>
      </c>
      <c r="R27" s="58">
        <v>8</v>
      </c>
      <c r="S27" s="58">
        <v>7</v>
      </c>
      <c r="T27" s="58">
        <v>8</v>
      </c>
      <c r="U27" s="58">
        <v>8</v>
      </c>
      <c r="V27" s="58">
        <v>8</v>
      </c>
      <c r="W27" s="58">
        <v>8</v>
      </c>
      <c r="X27" s="58">
        <v>10</v>
      </c>
      <c r="Y27" s="58">
        <v>8</v>
      </c>
      <c r="Z27" s="58">
        <v>10</v>
      </c>
      <c r="AA27" s="58">
        <v>8</v>
      </c>
      <c r="AB27" s="58">
        <v>10</v>
      </c>
      <c r="AC27" s="58">
        <v>8</v>
      </c>
      <c r="AD27" s="58">
        <v>10</v>
      </c>
      <c r="AE27" s="58">
        <v>8</v>
      </c>
      <c r="AF27" s="58">
        <v>10</v>
      </c>
      <c r="AG27" s="58">
        <v>10</v>
      </c>
      <c r="AH27" s="58">
        <v>8</v>
      </c>
      <c r="AI27" s="58">
        <v>8</v>
      </c>
      <c r="AJ27" s="58">
        <v>8</v>
      </c>
      <c r="AK27" s="58">
        <v>10</v>
      </c>
      <c r="AL27" s="58">
        <v>8</v>
      </c>
      <c r="AM27" s="58">
        <v>8</v>
      </c>
      <c r="AN27" s="58">
        <v>8</v>
      </c>
      <c r="AO27" s="58">
        <v>8</v>
      </c>
      <c r="AP27" s="58">
        <v>8</v>
      </c>
      <c r="AQ27" s="58">
        <v>8</v>
      </c>
      <c r="AR27" s="58">
        <v>8</v>
      </c>
      <c r="AS27" s="60">
        <f t="shared" si="0"/>
        <v>341</v>
      </c>
      <c r="AT27" s="160"/>
    </row>
    <row r="28" spans="2:46" s="55" customFormat="1" ht="15" customHeight="1">
      <c r="B28" s="163">
        <f>'SVA-2'!B17</f>
        <v>11</v>
      </c>
      <c r="C28" s="161" t="str">
        <f>'SVA-2'!C17</f>
        <v>p{jipi*ti p|nimi *vini(dBiie </v>
      </c>
      <c r="D28" s="51" t="s">
        <v>38</v>
      </c>
      <c r="E28" s="58">
        <v>9</v>
      </c>
      <c r="F28" s="58">
        <v>9</v>
      </c>
      <c r="G28" s="58">
        <v>9</v>
      </c>
      <c r="H28" s="58">
        <v>9</v>
      </c>
      <c r="I28" s="58">
        <v>9</v>
      </c>
      <c r="J28" s="58">
        <v>9</v>
      </c>
      <c r="K28" s="58">
        <v>10</v>
      </c>
      <c r="L28" s="58">
        <v>9</v>
      </c>
      <c r="M28" s="58">
        <v>9</v>
      </c>
      <c r="N28" s="58">
        <v>9</v>
      </c>
      <c r="O28" s="58">
        <v>9</v>
      </c>
      <c r="P28" s="58">
        <v>9</v>
      </c>
      <c r="Q28" s="58">
        <v>9</v>
      </c>
      <c r="R28" s="58">
        <v>9</v>
      </c>
      <c r="S28" s="58">
        <v>7</v>
      </c>
      <c r="T28" s="58">
        <v>8</v>
      </c>
      <c r="U28" s="58">
        <v>8</v>
      </c>
      <c r="V28" s="58">
        <v>8</v>
      </c>
      <c r="W28" s="58">
        <v>8</v>
      </c>
      <c r="X28" s="58">
        <v>8</v>
      </c>
      <c r="Y28" s="58">
        <v>9</v>
      </c>
      <c r="Z28" s="58">
        <v>9</v>
      </c>
      <c r="AA28" s="58">
        <v>9</v>
      </c>
      <c r="AB28" s="58">
        <v>8</v>
      </c>
      <c r="AC28" s="58">
        <v>9</v>
      </c>
      <c r="AD28" s="58">
        <v>9</v>
      </c>
      <c r="AE28" s="58">
        <v>9</v>
      </c>
      <c r="AF28" s="58">
        <v>8</v>
      </c>
      <c r="AG28" s="58">
        <v>8</v>
      </c>
      <c r="AH28" s="58">
        <v>9</v>
      </c>
      <c r="AI28" s="58">
        <v>9</v>
      </c>
      <c r="AJ28" s="58">
        <v>8</v>
      </c>
      <c r="AK28" s="58">
        <v>9</v>
      </c>
      <c r="AL28" s="58">
        <v>9</v>
      </c>
      <c r="AM28" s="58">
        <v>7</v>
      </c>
      <c r="AN28" s="58">
        <v>7</v>
      </c>
      <c r="AO28" s="58">
        <v>9</v>
      </c>
      <c r="AP28" s="58">
        <v>7</v>
      </c>
      <c r="AQ28" s="58">
        <v>9</v>
      </c>
      <c r="AR28" s="58">
        <v>9</v>
      </c>
      <c r="AS28" s="60">
        <f t="shared" si="0"/>
        <v>344</v>
      </c>
      <c r="AT28" s="160">
        <f>ROUND(AS28/2+AS29/2,0)</f>
        <v>340</v>
      </c>
    </row>
    <row r="29" spans="2:46" s="55" customFormat="1" ht="15">
      <c r="B29" s="164"/>
      <c r="C29" s="162"/>
      <c r="D29" s="53" t="s">
        <v>82</v>
      </c>
      <c r="E29" s="58">
        <v>9</v>
      </c>
      <c r="F29" s="58">
        <v>9</v>
      </c>
      <c r="G29" s="58">
        <v>9</v>
      </c>
      <c r="H29" s="58">
        <v>9</v>
      </c>
      <c r="I29" s="58">
        <v>9</v>
      </c>
      <c r="J29" s="58">
        <v>9</v>
      </c>
      <c r="K29" s="58">
        <v>10</v>
      </c>
      <c r="L29" s="58">
        <v>9</v>
      </c>
      <c r="M29" s="58">
        <v>9</v>
      </c>
      <c r="N29" s="58">
        <v>10</v>
      </c>
      <c r="O29" s="58">
        <v>8</v>
      </c>
      <c r="P29" s="58">
        <v>8</v>
      </c>
      <c r="Q29" s="58">
        <v>6</v>
      </c>
      <c r="R29" s="58">
        <v>8</v>
      </c>
      <c r="S29" s="58">
        <v>9</v>
      </c>
      <c r="T29" s="58">
        <v>9</v>
      </c>
      <c r="U29" s="58">
        <v>9</v>
      </c>
      <c r="V29" s="58">
        <v>9</v>
      </c>
      <c r="W29" s="58">
        <v>9</v>
      </c>
      <c r="X29" s="58">
        <v>9</v>
      </c>
      <c r="Y29" s="58">
        <v>10</v>
      </c>
      <c r="Z29" s="58">
        <v>9</v>
      </c>
      <c r="AA29" s="58">
        <v>9</v>
      </c>
      <c r="AB29" s="58">
        <v>10</v>
      </c>
      <c r="AC29" s="58">
        <v>7</v>
      </c>
      <c r="AD29" s="58">
        <v>9</v>
      </c>
      <c r="AE29" s="58">
        <v>7</v>
      </c>
      <c r="AF29" s="58">
        <v>7</v>
      </c>
      <c r="AG29" s="58">
        <v>7</v>
      </c>
      <c r="AH29" s="58">
        <v>9</v>
      </c>
      <c r="AI29" s="58">
        <v>9</v>
      </c>
      <c r="AJ29" s="58">
        <v>7</v>
      </c>
      <c r="AK29" s="58">
        <v>8</v>
      </c>
      <c r="AL29" s="58">
        <v>9</v>
      </c>
      <c r="AM29" s="58">
        <v>7</v>
      </c>
      <c r="AN29" s="58">
        <v>7</v>
      </c>
      <c r="AO29" s="58">
        <v>6</v>
      </c>
      <c r="AP29" s="58">
        <v>7</v>
      </c>
      <c r="AQ29" s="58">
        <v>6</v>
      </c>
      <c r="AR29" s="58">
        <v>10</v>
      </c>
      <c r="AS29" s="60">
        <f t="shared" si="0"/>
        <v>336</v>
      </c>
      <c r="AT29" s="160"/>
    </row>
    <row r="30" spans="2:46" s="55" customFormat="1" ht="15" customHeight="1">
      <c r="B30" s="163">
        <f>'SVA-2'!B18</f>
        <v>12</v>
      </c>
      <c r="C30" s="161" t="str">
        <f>'SVA-2'!C18</f>
        <v>riviL p|nimib(ni rm(SiBiie</v>
      </c>
      <c r="D30" s="51" t="s">
        <v>38</v>
      </c>
      <c r="E30" s="58">
        <v>10</v>
      </c>
      <c r="F30" s="58">
        <v>10</v>
      </c>
      <c r="G30" s="58">
        <v>9</v>
      </c>
      <c r="H30" s="58">
        <v>10</v>
      </c>
      <c r="I30" s="58">
        <v>10</v>
      </c>
      <c r="J30" s="58">
        <v>9</v>
      </c>
      <c r="K30" s="58">
        <v>10</v>
      </c>
      <c r="L30" s="58">
        <v>10</v>
      </c>
      <c r="M30" s="58">
        <v>10</v>
      </c>
      <c r="N30" s="58">
        <v>9</v>
      </c>
      <c r="O30" s="58">
        <v>9</v>
      </c>
      <c r="P30" s="58">
        <v>7</v>
      </c>
      <c r="Q30" s="58">
        <v>6</v>
      </c>
      <c r="R30" s="58">
        <v>7</v>
      </c>
      <c r="S30" s="58">
        <v>10</v>
      </c>
      <c r="T30" s="58">
        <v>10</v>
      </c>
      <c r="U30" s="58">
        <v>9</v>
      </c>
      <c r="V30" s="58">
        <v>10</v>
      </c>
      <c r="W30" s="58">
        <v>10</v>
      </c>
      <c r="X30" s="58">
        <v>9</v>
      </c>
      <c r="Y30" s="58">
        <v>10</v>
      </c>
      <c r="Z30" s="58">
        <v>10</v>
      </c>
      <c r="AA30" s="58">
        <v>10</v>
      </c>
      <c r="AB30" s="58">
        <v>9</v>
      </c>
      <c r="AC30" s="58">
        <v>7</v>
      </c>
      <c r="AD30" s="58">
        <v>9</v>
      </c>
      <c r="AE30" s="58">
        <v>7</v>
      </c>
      <c r="AF30" s="58">
        <v>9</v>
      </c>
      <c r="AG30" s="58">
        <v>7</v>
      </c>
      <c r="AH30" s="58">
        <v>7</v>
      </c>
      <c r="AI30" s="58">
        <v>8</v>
      </c>
      <c r="AJ30" s="58">
        <v>7</v>
      </c>
      <c r="AK30" s="58">
        <v>9</v>
      </c>
      <c r="AL30" s="58">
        <v>7</v>
      </c>
      <c r="AM30" s="58">
        <v>7</v>
      </c>
      <c r="AN30" s="58">
        <v>7</v>
      </c>
      <c r="AO30" s="58">
        <v>8</v>
      </c>
      <c r="AP30" s="58">
        <v>7</v>
      </c>
      <c r="AQ30" s="58">
        <v>8</v>
      </c>
      <c r="AR30" s="58">
        <v>10</v>
      </c>
      <c r="AS30" s="60">
        <f t="shared" si="0"/>
        <v>347</v>
      </c>
      <c r="AT30" s="160">
        <f>ROUND(AS30/2+AS31/2,0)</f>
        <v>326</v>
      </c>
    </row>
    <row r="31" spans="2:46" s="55" customFormat="1" ht="15">
      <c r="B31" s="164"/>
      <c r="C31" s="162"/>
      <c r="D31" s="53" t="s">
        <v>82</v>
      </c>
      <c r="E31" s="58">
        <v>9</v>
      </c>
      <c r="F31" s="58">
        <v>9</v>
      </c>
      <c r="G31" s="58">
        <v>7</v>
      </c>
      <c r="H31" s="58">
        <v>7</v>
      </c>
      <c r="I31" s="58">
        <v>9</v>
      </c>
      <c r="J31" s="58">
        <v>7</v>
      </c>
      <c r="K31" s="58">
        <v>8</v>
      </c>
      <c r="L31" s="58">
        <v>7</v>
      </c>
      <c r="M31" s="58">
        <v>6</v>
      </c>
      <c r="N31" s="58">
        <v>9</v>
      </c>
      <c r="O31" s="58">
        <v>8</v>
      </c>
      <c r="P31" s="58">
        <v>8</v>
      </c>
      <c r="Q31" s="58">
        <v>6</v>
      </c>
      <c r="R31" s="58">
        <v>8</v>
      </c>
      <c r="S31" s="58">
        <v>7</v>
      </c>
      <c r="T31" s="58">
        <v>9</v>
      </c>
      <c r="U31" s="58">
        <v>8</v>
      </c>
      <c r="V31" s="58">
        <v>7</v>
      </c>
      <c r="W31" s="58">
        <v>7</v>
      </c>
      <c r="X31" s="58">
        <v>8</v>
      </c>
      <c r="Y31" s="58">
        <v>9</v>
      </c>
      <c r="Z31" s="58">
        <v>7</v>
      </c>
      <c r="AA31" s="58">
        <v>6</v>
      </c>
      <c r="AB31" s="58">
        <v>7</v>
      </c>
      <c r="AC31" s="58">
        <v>7</v>
      </c>
      <c r="AD31" s="58">
        <v>9</v>
      </c>
      <c r="AE31" s="58">
        <v>7</v>
      </c>
      <c r="AF31" s="58">
        <v>7</v>
      </c>
      <c r="AG31" s="58">
        <v>7</v>
      </c>
      <c r="AH31" s="58">
        <v>9</v>
      </c>
      <c r="AI31" s="58">
        <v>9</v>
      </c>
      <c r="AJ31" s="58">
        <v>7</v>
      </c>
      <c r="AK31" s="58">
        <v>8</v>
      </c>
      <c r="AL31" s="58">
        <v>9</v>
      </c>
      <c r="AM31" s="58">
        <v>7</v>
      </c>
      <c r="AN31" s="58">
        <v>7</v>
      </c>
      <c r="AO31" s="58">
        <v>6</v>
      </c>
      <c r="AP31" s="58">
        <v>7</v>
      </c>
      <c r="AQ31" s="58">
        <v>6</v>
      </c>
      <c r="AR31" s="58">
        <v>10</v>
      </c>
      <c r="AS31" s="60">
        <f t="shared" si="0"/>
        <v>305</v>
      </c>
      <c r="AT31" s="160"/>
    </row>
    <row r="32" spans="2:46" s="55" customFormat="1" ht="15" customHeight="1">
      <c r="B32" s="163">
        <f>'SVA-2'!B19</f>
        <v>13</v>
      </c>
      <c r="C32" s="161" t="str">
        <f>'SVA-2'!C19</f>
        <v>piT\li *vi*wib(ni kmil(Sik#miir</v>
      </c>
      <c r="D32" s="51" t="s">
        <v>38</v>
      </c>
      <c r="E32" s="58">
        <v>9</v>
      </c>
      <c r="F32" s="58">
        <v>7</v>
      </c>
      <c r="G32" s="58">
        <v>7</v>
      </c>
      <c r="H32" s="58">
        <v>7</v>
      </c>
      <c r="I32" s="58">
        <v>9</v>
      </c>
      <c r="J32" s="58">
        <v>7</v>
      </c>
      <c r="K32" s="58">
        <v>7</v>
      </c>
      <c r="L32" s="58">
        <v>9</v>
      </c>
      <c r="M32" s="58">
        <v>7</v>
      </c>
      <c r="N32" s="58">
        <v>7</v>
      </c>
      <c r="O32" s="58">
        <v>9</v>
      </c>
      <c r="P32" s="58">
        <v>7</v>
      </c>
      <c r="Q32" s="58">
        <v>6</v>
      </c>
      <c r="R32" s="58">
        <v>7</v>
      </c>
      <c r="S32" s="58">
        <v>7</v>
      </c>
      <c r="T32" s="58">
        <v>7</v>
      </c>
      <c r="U32" s="58">
        <v>9</v>
      </c>
      <c r="V32" s="58">
        <v>7</v>
      </c>
      <c r="W32" s="58">
        <v>7</v>
      </c>
      <c r="X32" s="58">
        <v>7</v>
      </c>
      <c r="Y32" s="58">
        <v>9</v>
      </c>
      <c r="Z32" s="58">
        <v>7</v>
      </c>
      <c r="AA32" s="58">
        <v>9</v>
      </c>
      <c r="AB32" s="58">
        <v>7</v>
      </c>
      <c r="AC32" s="58">
        <v>7</v>
      </c>
      <c r="AD32" s="58">
        <v>9</v>
      </c>
      <c r="AE32" s="58">
        <v>7</v>
      </c>
      <c r="AF32" s="58">
        <v>9</v>
      </c>
      <c r="AG32" s="58">
        <v>7</v>
      </c>
      <c r="AH32" s="58">
        <v>7</v>
      </c>
      <c r="AI32" s="58">
        <v>8</v>
      </c>
      <c r="AJ32" s="58">
        <v>7</v>
      </c>
      <c r="AK32" s="58">
        <v>9</v>
      </c>
      <c r="AL32" s="58">
        <v>7</v>
      </c>
      <c r="AM32" s="58">
        <v>7</v>
      </c>
      <c r="AN32" s="58">
        <v>7</v>
      </c>
      <c r="AO32" s="58">
        <v>8</v>
      </c>
      <c r="AP32" s="58">
        <v>7</v>
      </c>
      <c r="AQ32" s="58">
        <v>8</v>
      </c>
      <c r="AR32" s="58">
        <v>10</v>
      </c>
      <c r="AS32" s="60">
        <f t="shared" si="0"/>
        <v>305</v>
      </c>
      <c r="AT32" s="160">
        <f>ROUND(AS32/2+AS33/2,0)</f>
        <v>324</v>
      </c>
    </row>
    <row r="33" spans="2:46" s="55" customFormat="1" ht="15">
      <c r="B33" s="164"/>
      <c r="C33" s="162"/>
      <c r="D33" s="53" t="s">
        <v>82</v>
      </c>
      <c r="E33" s="58">
        <v>8</v>
      </c>
      <c r="F33" s="58">
        <v>8</v>
      </c>
      <c r="G33" s="58">
        <v>8</v>
      </c>
      <c r="H33" s="58">
        <v>10</v>
      </c>
      <c r="I33" s="58">
        <v>8</v>
      </c>
      <c r="J33" s="58">
        <v>8</v>
      </c>
      <c r="K33" s="58">
        <v>10</v>
      </c>
      <c r="L33" s="58">
        <v>8</v>
      </c>
      <c r="M33" s="58">
        <v>8</v>
      </c>
      <c r="N33" s="58">
        <v>9</v>
      </c>
      <c r="O33" s="58">
        <v>10</v>
      </c>
      <c r="P33" s="58">
        <v>8</v>
      </c>
      <c r="Q33" s="58">
        <v>9</v>
      </c>
      <c r="R33" s="58">
        <v>8</v>
      </c>
      <c r="S33" s="58">
        <v>7</v>
      </c>
      <c r="T33" s="58">
        <v>7</v>
      </c>
      <c r="U33" s="58">
        <v>8</v>
      </c>
      <c r="V33" s="58">
        <v>6</v>
      </c>
      <c r="W33" s="58">
        <v>8</v>
      </c>
      <c r="X33" s="58">
        <v>10</v>
      </c>
      <c r="Y33" s="58">
        <v>9</v>
      </c>
      <c r="Z33" s="58">
        <v>10</v>
      </c>
      <c r="AA33" s="58">
        <v>8</v>
      </c>
      <c r="AB33" s="58">
        <v>10</v>
      </c>
      <c r="AC33" s="58">
        <v>8</v>
      </c>
      <c r="AD33" s="58">
        <v>9</v>
      </c>
      <c r="AE33" s="58">
        <v>8</v>
      </c>
      <c r="AF33" s="58">
        <v>10</v>
      </c>
      <c r="AG33" s="58">
        <v>8</v>
      </c>
      <c r="AH33" s="58">
        <v>8</v>
      </c>
      <c r="AI33" s="58">
        <v>9</v>
      </c>
      <c r="AJ33" s="58">
        <v>8</v>
      </c>
      <c r="AK33" s="58">
        <v>10</v>
      </c>
      <c r="AL33" s="58">
        <v>8</v>
      </c>
      <c r="AM33" s="58">
        <v>9</v>
      </c>
      <c r="AN33" s="58">
        <v>8</v>
      </c>
      <c r="AO33" s="58">
        <v>10</v>
      </c>
      <c r="AP33" s="58">
        <v>8</v>
      </c>
      <c r="AQ33" s="58">
        <v>10</v>
      </c>
      <c r="AR33" s="58">
        <v>9</v>
      </c>
      <c r="AS33" s="60">
        <f t="shared" si="0"/>
        <v>343</v>
      </c>
      <c r="AT33" s="160"/>
    </row>
    <row r="34" spans="2:46" s="55" customFormat="1" ht="15" customHeight="1">
      <c r="B34" s="163">
        <f>'SVA-2'!B20</f>
        <v>14</v>
      </c>
      <c r="C34" s="161" t="str">
        <f>'SVA-2'!C20</f>
        <v>piT\li a*pi^tiib(ni *dli&amp;piBiie</v>
      </c>
      <c r="D34" s="51" t="s">
        <v>38</v>
      </c>
      <c r="E34" s="58">
        <v>8</v>
      </c>
      <c r="F34" s="58">
        <v>8</v>
      </c>
      <c r="G34" s="58">
        <v>8</v>
      </c>
      <c r="H34" s="58">
        <v>8</v>
      </c>
      <c r="I34" s="58">
        <v>8</v>
      </c>
      <c r="J34" s="58">
        <v>8</v>
      </c>
      <c r="K34" s="58">
        <v>10</v>
      </c>
      <c r="L34" s="58">
        <v>8</v>
      </c>
      <c r="M34" s="58">
        <v>8</v>
      </c>
      <c r="N34" s="58">
        <v>10</v>
      </c>
      <c r="O34" s="58">
        <v>10</v>
      </c>
      <c r="P34" s="58">
        <v>8</v>
      </c>
      <c r="Q34" s="58">
        <v>10</v>
      </c>
      <c r="R34" s="58">
        <v>8</v>
      </c>
      <c r="S34" s="58">
        <v>7</v>
      </c>
      <c r="T34" s="58">
        <v>8</v>
      </c>
      <c r="U34" s="58">
        <v>8</v>
      </c>
      <c r="V34" s="58">
        <v>8</v>
      </c>
      <c r="W34" s="58">
        <v>8</v>
      </c>
      <c r="X34" s="58">
        <v>10</v>
      </c>
      <c r="Y34" s="58">
        <v>8</v>
      </c>
      <c r="Z34" s="58">
        <v>10</v>
      </c>
      <c r="AA34" s="58">
        <v>8</v>
      </c>
      <c r="AB34" s="58">
        <v>10</v>
      </c>
      <c r="AC34" s="58">
        <v>8</v>
      </c>
      <c r="AD34" s="58">
        <v>10</v>
      </c>
      <c r="AE34" s="58">
        <v>8</v>
      </c>
      <c r="AF34" s="58">
        <v>10</v>
      </c>
      <c r="AG34" s="58">
        <v>10</v>
      </c>
      <c r="AH34" s="58">
        <v>8</v>
      </c>
      <c r="AI34" s="58">
        <v>8</v>
      </c>
      <c r="AJ34" s="58">
        <v>8</v>
      </c>
      <c r="AK34" s="58">
        <v>10</v>
      </c>
      <c r="AL34" s="58">
        <v>8</v>
      </c>
      <c r="AM34" s="58">
        <v>8</v>
      </c>
      <c r="AN34" s="58">
        <v>8</v>
      </c>
      <c r="AO34" s="58">
        <v>8</v>
      </c>
      <c r="AP34" s="58">
        <v>8</v>
      </c>
      <c r="AQ34" s="58">
        <v>8</v>
      </c>
      <c r="AR34" s="58">
        <v>8</v>
      </c>
      <c r="AS34" s="60">
        <f aca="true" t="shared" si="1" ref="AS34:AS41">SUM(E34:AR34)</f>
        <v>341</v>
      </c>
      <c r="AT34" s="160">
        <f>ROUND(AS34/2+AS35/2,0)</f>
        <v>343</v>
      </c>
    </row>
    <row r="35" spans="2:46" s="55" customFormat="1" ht="15">
      <c r="B35" s="164"/>
      <c r="C35" s="162"/>
      <c r="D35" s="53" t="s">
        <v>82</v>
      </c>
      <c r="E35" s="58">
        <v>9</v>
      </c>
      <c r="F35" s="58">
        <v>9</v>
      </c>
      <c r="G35" s="58">
        <v>9</v>
      </c>
      <c r="H35" s="58">
        <v>9</v>
      </c>
      <c r="I35" s="58">
        <v>9</v>
      </c>
      <c r="J35" s="58">
        <v>9</v>
      </c>
      <c r="K35" s="58">
        <v>10</v>
      </c>
      <c r="L35" s="58">
        <v>9</v>
      </c>
      <c r="M35" s="58">
        <v>9</v>
      </c>
      <c r="N35" s="58">
        <v>9</v>
      </c>
      <c r="O35" s="58">
        <v>9</v>
      </c>
      <c r="P35" s="58">
        <v>9</v>
      </c>
      <c r="Q35" s="58">
        <v>9</v>
      </c>
      <c r="R35" s="58">
        <v>9</v>
      </c>
      <c r="S35" s="58">
        <v>7</v>
      </c>
      <c r="T35" s="58">
        <v>8</v>
      </c>
      <c r="U35" s="58">
        <v>8</v>
      </c>
      <c r="V35" s="58">
        <v>8</v>
      </c>
      <c r="W35" s="58">
        <v>8</v>
      </c>
      <c r="X35" s="58">
        <v>8</v>
      </c>
      <c r="Y35" s="58">
        <v>9</v>
      </c>
      <c r="Z35" s="58">
        <v>9</v>
      </c>
      <c r="AA35" s="58">
        <v>9</v>
      </c>
      <c r="AB35" s="58">
        <v>8</v>
      </c>
      <c r="AC35" s="58">
        <v>9</v>
      </c>
      <c r="AD35" s="58">
        <v>9</v>
      </c>
      <c r="AE35" s="58">
        <v>9</v>
      </c>
      <c r="AF35" s="58">
        <v>8</v>
      </c>
      <c r="AG35" s="58">
        <v>8</v>
      </c>
      <c r="AH35" s="58">
        <v>9</v>
      </c>
      <c r="AI35" s="58">
        <v>9</v>
      </c>
      <c r="AJ35" s="58">
        <v>8</v>
      </c>
      <c r="AK35" s="58">
        <v>9</v>
      </c>
      <c r="AL35" s="58">
        <v>9</v>
      </c>
      <c r="AM35" s="58">
        <v>7</v>
      </c>
      <c r="AN35" s="58">
        <v>7</v>
      </c>
      <c r="AO35" s="58">
        <v>9</v>
      </c>
      <c r="AP35" s="58">
        <v>7</v>
      </c>
      <c r="AQ35" s="58">
        <v>9</v>
      </c>
      <c r="AR35" s="58">
        <v>9</v>
      </c>
      <c r="AS35" s="60">
        <f t="shared" si="1"/>
        <v>344</v>
      </c>
      <c r="AT35" s="160"/>
    </row>
    <row r="36" spans="2:46" s="55" customFormat="1" ht="15" customHeight="1">
      <c r="B36" s="163">
        <f>'SVA-2'!B21</f>
        <v>15</v>
      </c>
      <c r="C36" s="161" t="str">
        <f>'SVA-2'!C21</f>
        <v>piT\li JZii m_k\SiBiie</v>
      </c>
      <c r="D36" s="51" t="s">
        <v>38</v>
      </c>
      <c r="E36" s="58">
        <v>9</v>
      </c>
      <c r="F36" s="58">
        <v>9</v>
      </c>
      <c r="G36" s="58">
        <v>9</v>
      </c>
      <c r="H36" s="58">
        <v>9</v>
      </c>
      <c r="I36" s="58">
        <v>9</v>
      </c>
      <c r="J36" s="58">
        <v>9</v>
      </c>
      <c r="K36" s="58">
        <v>10</v>
      </c>
      <c r="L36" s="58">
        <v>9</v>
      </c>
      <c r="M36" s="58">
        <v>9</v>
      </c>
      <c r="N36" s="58">
        <v>10</v>
      </c>
      <c r="O36" s="58">
        <v>8</v>
      </c>
      <c r="P36" s="58">
        <v>8</v>
      </c>
      <c r="Q36" s="58">
        <v>6</v>
      </c>
      <c r="R36" s="58">
        <v>8</v>
      </c>
      <c r="S36" s="58">
        <v>9</v>
      </c>
      <c r="T36" s="58">
        <v>9</v>
      </c>
      <c r="U36" s="58">
        <v>9</v>
      </c>
      <c r="V36" s="58">
        <v>9</v>
      </c>
      <c r="W36" s="58">
        <v>9</v>
      </c>
      <c r="X36" s="58">
        <v>9</v>
      </c>
      <c r="Y36" s="58">
        <v>10</v>
      </c>
      <c r="Z36" s="58">
        <v>9</v>
      </c>
      <c r="AA36" s="58">
        <v>9</v>
      </c>
      <c r="AB36" s="58">
        <v>10</v>
      </c>
      <c r="AC36" s="58">
        <v>7</v>
      </c>
      <c r="AD36" s="58">
        <v>9</v>
      </c>
      <c r="AE36" s="58">
        <v>7</v>
      </c>
      <c r="AF36" s="58">
        <v>7</v>
      </c>
      <c r="AG36" s="58">
        <v>7</v>
      </c>
      <c r="AH36" s="58">
        <v>9</v>
      </c>
      <c r="AI36" s="58">
        <v>9</v>
      </c>
      <c r="AJ36" s="58">
        <v>7</v>
      </c>
      <c r="AK36" s="58">
        <v>8</v>
      </c>
      <c r="AL36" s="58">
        <v>9</v>
      </c>
      <c r="AM36" s="58">
        <v>7</v>
      </c>
      <c r="AN36" s="58">
        <v>7</v>
      </c>
      <c r="AO36" s="58">
        <v>6</v>
      </c>
      <c r="AP36" s="58">
        <v>7</v>
      </c>
      <c r="AQ36" s="58">
        <v>6</v>
      </c>
      <c r="AR36" s="58">
        <v>10</v>
      </c>
      <c r="AS36" s="60">
        <f t="shared" si="1"/>
        <v>336</v>
      </c>
      <c r="AT36" s="160">
        <f>ROUND(AS36/2+AS37/2,0)</f>
        <v>342</v>
      </c>
    </row>
    <row r="37" spans="2:46" s="55" customFormat="1" ht="15">
      <c r="B37" s="164"/>
      <c r="C37" s="162"/>
      <c r="D37" s="53" t="s">
        <v>82</v>
      </c>
      <c r="E37" s="58">
        <v>10</v>
      </c>
      <c r="F37" s="58">
        <v>10</v>
      </c>
      <c r="G37" s="58">
        <v>9</v>
      </c>
      <c r="H37" s="58">
        <v>10</v>
      </c>
      <c r="I37" s="58">
        <v>10</v>
      </c>
      <c r="J37" s="58">
        <v>9</v>
      </c>
      <c r="K37" s="58">
        <v>10</v>
      </c>
      <c r="L37" s="58">
        <v>10</v>
      </c>
      <c r="M37" s="58">
        <v>10</v>
      </c>
      <c r="N37" s="58">
        <v>9</v>
      </c>
      <c r="O37" s="58">
        <v>9</v>
      </c>
      <c r="P37" s="58">
        <v>7</v>
      </c>
      <c r="Q37" s="58">
        <v>6</v>
      </c>
      <c r="R37" s="58">
        <v>7</v>
      </c>
      <c r="S37" s="58">
        <v>10</v>
      </c>
      <c r="T37" s="58">
        <v>10</v>
      </c>
      <c r="U37" s="58">
        <v>9</v>
      </c>
      <c r="V37" s="58">
        <v>10</v>
      </c>
      <c r="W37" s="58">
        <v>10</v>
      </c>
      <c r="X37" s="58">
        <v>9</v>
      </c>
      <c r="Y37" s="58">
        <v>10</v>
      </c>
      <c r="Z37" s="58">
        <v>10</v>
      </c>
      <c r="AA37" s="58">
        <v>10</v>
      </c>
      <c r="AB37" s="58">
        <v>9</v>
      </c>
      <c r="AC37" s="58">
        <v>7</v>
      </c>
      <c r="AD37" s="58">
        <v>9</v>
      </c>
      <c r="AE37" s="58">
        <v>7</v>
      </c>
      <c r="AF37" s="58">
        <v>9</v>
      </c>
      <c r="AG37" s="58">
        <v>7</v>
      </c>
      <c r="AH37" s="58">
        <v>7</v>
      </c>
      <c r="AI37" s="58">
        <v>8</v>
      </c>
      <c r="AJ37" s="58">
        <v>7</v>
      </c>
      <c r="AK37" s="58">
        <v>9</v>
      </c>
      <c r="AL37" s="58">
        <v>7</v>
      </c>
      <c r="AM37" s="58">
        <v>7</v>
      </c>
      <c r="AN37" s="58">
        <v>7</v>
      </c>
      <c r="AO37" s="58">
        <v>8</v>
      </c>
      <c r="AP37" s="58">
        <v>7</v>
      </c>
      <c r="AQ37" s="58">
        <v>8</v>
      </c>
      <c r="AR37" s="58">
        <v>10</v>
      </c>
      <c r="AS37" s="60">
        <f t="shared" si="1"/>
        <v>347</v>
      </c>
      <c r="AT37" s="160"/>
    </row>
    <row r="38" spans="2:46" s="55" customFormat="1" ht="15" customHeight="1">
      <c r="B38" s="163">
        <f>'SVA-2'!B22</f>
        <v>16</v>
      </c>
      <c r="C38" s="161" t="str">
        <f>'SVA-2'!C22</f>
        <v>piT\li si(nilib(ni Bi&amp;KiiBiie</v>
      </c>
      <c r="D38" s="51" t="s">
        <v>38</v>
      </c>
      <c r="E38" s="58">
        <v>9</v>
      </c>
      <c r="F38" s="58">
        <v>9</v>
      </c>
      <c r="G38" s="58">
        <v>7</v>
      </c>
      <c r="H38" s="58">
        <v>7</v>
      </c>
      <c r="I38" s="58">
        <v>9</v>
      </c>
      <c r="J38" s="58">
        <v>7</v>
      </c>
      <c r="K38" s="58">
        <v>8</v>
      </c>
      <c r="L38" s="58">
        <v>7</v>
      </c>
      <c r="M38" s="58">
        <v>6</v>
      </c>
      <c r="N38" s="58">
        <v>9</v>
      </c>
      <c r="O38" s="58">
        <v>8</v>
      </c>
      <c r="P38" s="58">
        <v>8</v>
      </c>
      <c r="Q38" s="58">
        <v>6</v>
      </c>
      <c r="R38" s="58">
        <v>8</v>
      </c>
      <c r="S38" s="58">
        <v>7</v>
      </c>
      <c r="T38" s="58">
        <v>9</v>
      </c>
      <c r="U38" s="58">
        <v>8</v>
      </c>
      <c r="V38" s="58">
        <v>7</v>
      </c>
      <c r="W38" s="58">
        <v>7</v>
      </c>
      <c r="X38" s="58">
        <v>8</v>
      </c>
      <c r="Y38" s="58">
        <v>9</v>
      </c>
      <c r="Z38" s="58">
        <v>7</v>
      </c>
      <c r="AA38" s="58">
        <v>6</v>
      </c>
      <c r="AB38" s="58">
        <v>7</v>
      </c>
      <c r="AC38" s="58">
        <v>7</v>
      </c>
      <c r="AD38" s="58">
        <v>9</v>
      </c>
      <c r="AE38" s="58">
        <v>7</v>
      </c>
      <c r="AF38" s="58">
        <v>7</v>
      </c>
      <c r="AG38" s="58">
        <v>7</v>
      </c>
      <c r="AH38" s="58">
        <v>9</v>
      </c>
      <c r="AI38" s="58">
        <v>9</v>
      </c>
      <c r="AJ38" s="58">
        <v>7</v>
      </c>
      <c r="AK38" s="58">
        <v>8</v>
      </c>
      <c r="AL38" s="58">
        <v>9</v>
      </c>
      <c r="AM38" s="58">
        <v>7</v>
      </c>
      <c r="AN38" s="58">
        <v>7</v>
      </c>
      <c r="AO38" s="58">
        <v>6</v>
      </c>
      <c r="AP38" s="58">
        <v>7</v>
      </c>
      <c r="AQ38" s="58">
        <v>6</v>
      </c>
      <c r="AR38" s="58">
        <v>10</v>
      </c>
      <c r="AS38" s="60">
        <f t="shared" si="1"/>
        <v>305</v>
      </c>
      <c r="AT38" s="160">
        <f>ROUND(AS38/2+AS39/2,0)</f>
        <v>305</v>
      </c>
    </row>
    <row r="39" spans="2:46" s="55" customFormat="1" ht="15">
      <c r="B39" s="164"/>
      <c r="C39" s="162"/>
      <c r="D39" s="53" t="s">
        <v>82</v>
      </c>
      <c r="E39" s="58">
        <v>9</v>
      </c>
      <c r="F39" s="58">
        <v>7</v>
      </c>
      <c r="G39" s="58">
        <v>7</v>
      </c>
      <c r="H39" s="58">
        <v>7</v>
      </c>
      <c r="I39" s="58">
        <v>9</v>
      </c>
      <c r="J39" s="58">
        <v>7</v>
      </c>
      <c r="K39" s="58">
        <v>7</v>
      </c>
      <c r="L39" s="58">
        <v>9</v>
      </c>
      <c r="M39" s="58">
        <v>7</v>
      </c>
      <c r="N39" s="58">
        <v>7</v>
      </c>
      <c r="O39" s="58">
        <v>9</v>
      </c>
      <c r="P39" s="58">
        <v>7</v>
      </c>
      <c r="Q39" s="58">
        <v>6</v>
      </c>
      <c r="R39" s="58">
        <v>7</v>
      </c>
      <c r="S39" s="58">
        <v>7</v>
      </c>
      <c r="T39" s="58">
        <v>7</v>
      </c>
      <c r="U39" s="58">
        <v>9</v>
      </c>
      <c r="V39" s="58">
        <v>7</v>
      </c>
      <c r="W39" s="58">
        <v>7</v>
      </c>
      <c r="X39" s="58">
        <v>7</v>
      </c>
      <c r="Y39" s="58">
        <v>9</v>
      </c>
      <c r="Z39" s="58">
        <v>7</v>
      </c>
      <c r="AA39" s="58">
        <v>9</v>
      </c>
      <c r="AB39" s="58">
        <v>7</v>
      </c>
      <c r="AC39" s="58">
        <v>7</v>
      </c>
      <c r="AD39" s="58">
        <v>9</v>
      </c>
      <c r="AE39" s="58">
        <v>7</v>
      </c>
      <c r="AF39" s="58">
        <v>9</v>
      </c>
      <c r="AG39" s="58">
        <v>7</v>
      </c>
      <c r="AH39" s="58">
        <v>7</v>
      </c>
      <c r="AI39" s="58">
        <v>8</v>
      </c>
      <c r="AJ39" s="58">
        <v>7</v>
      </c>
      <c r="AK39" s="58">
        <v>9</v>
      </c>
      <c r="AL39" s="58">
        <v>7</v>
      </c>
      <c r="AM39" s="58">
        <v>7</v>
      </c>
      <c r="AN39" s="58">
        <v>7</v>
      </c>
      <c r="AO39" s="58">
        <v>8</v>
      </c>
      <c r="AP39" s="58">
        <v>7</v>
      </c>
      <c r="AQ39" s="58">
        <v>8</v>
      </c>
      <c r="AR39" s="58">
        <v>10</v>
      </c>
      <c r="AS39" s="60">
        <f t="shared" si="1"/>
        <v>305</v>
      </c>
      <c r="AT39" s="160"/>
    </row>
    <row r="40" spans="2:46" s="55" customFormat="1" ht="15" customHeight="1">
      <c r="B40" s="163">
        <f>'SVA-2'!B23</f>
        <v>0</v>
      </c>
      <c r="C40" s="161">
        <f>'SVA-2'!C23</f>
        <v>0</v>
      </c>
      <c r="D40" s="51" t="s">
        <v>38</v>
      </c>
      <c r="E40" s="58">
        <v>9</v>
      </c>
      <c r="F40" s="58">
        <v>9</v>
      </c>
      <c r="G40" s="58">
        <v>8</v>
      </c>
      <c r="H40" s="58">
        <v>9</v>
      </c>
      <c r="I40" s="58">
        <v>9</v>
      </c>
      <c r="J40" s="58">
        <v>8</v>
      </c>
      <c r="K40" s="58">
        <v>8</v>
      </c>
      <c r="L40" s="58">
        <v>9</v>
      </c>
      <c r="M40" s="58">
        <v>9</v>
      </c>
      <c r="N40" s="58">
        <v>8</v>
      </c>
      <c r="O40" s="58">
        <v>8</v>
      </c>
      <c r="P40" s="58">
        <v>8</v>
      </c>
      <c r="Q40" s="58">
        <v>8</v>
      </c>
      <c r="R40" s="58">
        <v>9</v>
      </c>
      <c r="S40" s="58">
        <v>6</v>
      </c>
      <c r="T40" s="58">
        <v>7</v>
      </c>
      <c r="U40" s="58">
        <v>9</v>
      </c>
      <c r="V40" s="58">
        <v>7</v>
      </c>
      <c r="W40" s="58">
        <v>9</v>
      </c>
      <c r="X40" s="58">
        <v>8</v>
      </c>
      <c r="Y40" s="58">
        <v>9</v>
      </c>
      <c r="Z40" s="58">
        <v>8</v>
      </c>
      <c r="AA40" s="58">
        <v>9</v>
      </c>
      <c r="AB40" s="58">
        <v>8</v>
      </c>
      <c r="AC40" s="58">
        <v>9</v>
      </c>
      <c r="AD40" s="58">
        <v>8</v>
      </c>
      <c r="AE40" s="58">
        <v>9</v>
      </c>
      <c r="AF40" s="58">
        <v>8</v>
      </c>
      <c r="AG40" s="58">
        <v>8</v>
      </c>
      <c r="AH40" s="58">
        <v>9</v>
      </c>
      <c r="AI40" s="58">
        <v>9</v>
      </c>
      <c r="AJ40" s="58">
        <v>9</v>
      </c>
      <c r="AK40" s="58">
        <v>8</v>
      </c>
      <c r="AL40" s="58">
        <v>9</v>
      </c>
      <c r="AM40" s="58">
        <v>9</v>
      </c>
      <c r="AN40" s="58">
        <v>9</v>
      </c>
      <c r="AO40" s="58">
        <v>9</v>
      </c>
      <c r="AP40" s="58">
        <v>9</v>
      </c>
      <c r="AQ40" s="58">
        <v>9</v>
      </c>
      <c r="AR40" s="58">
        <v>8</v>
      </c>
      <c r="AS40" s="60">
        <f t="shared" si="1"/>
        <v>338</v>
      </c>
      <c r="AT40" s="160">
        <f>ROUND(AS40/2+AS41/2,0)</f>
        <v>341</v>
      </c>
    </row>
    <row r="41" spans="2:46" s="55" customFormat="1" ht="15">
      <c r="B41" s="164"/>
      <c r="C41" s="162"/>
      <c r="D41" s="53" t="s">
        <v>82</v>
      </c>
      <c r="E41" s="58">
        <v>8</v>
      </c>
      <c r="F41" s="58">
        <v>8</v>
      </c>
      <c r="G41" s="58">
        <v>8</v>
      </c>
      <c r="H41" s="58">
        <v>10</v>
      </c>
      <c r="I41" s="58">
        <v>8</v>
      </c>
      <c r="J41" s="58">
        <v>8</v>
      </c>
      <c r="K41" s="58">
        <v>10</v>
      </c>
      <c r="L41" s="58">
        <v>8</v>
      </c>
      <c r="M41" s="58">
        <v>8</v>
      </c>
      <c r="N41" s="58">
        <v>9</v>
      </c>
      <c r="O41" s="58">
        <v>10</v>
      </c>
      <c r="P41" s="58">
        <v>8</v>
      </c>
      <c r="Q41" s="58">
        <v>9</v>
      </c>
      <c r="R41" s="58">
        <v>8</v>
      </c>
      <c r="S41" s="58">
        <v>7</v>
      </c>
      <c r="T41" s="58">
        <v>7</v>
      </c>
      <c r="U41" s="58">
        <v>8</v>
      </c>
      <c r="V41" s="58">
        <v>6</v>
      </c>
      <c r="W41" s="58">
        <v>8</v>
      </c>
      <c r="X41" s="58">
        <v>10</v>
      </c>
      <c r="Y41" s="58">
        <v>9</v>
      </c>
      <c r="Z41" s="58">
        <v>10</v>
      </c>
      <c r="AA41" s="58">
        <v>8</v>
      </c>
      <c r="AB41" s="58">
        <v>10</v>
      </c>
      <c r="AC41" s="58">
        <v>8</v>
      </c>
      <c r="AD41" s="58">
        <v>9</v>
      </c>
      <c r="AE41" s="58">
        <v>8</v>
      </c>
      <c r="AF41" s="58">
        <v>10</v>
      </c>
      <c r="AG41" s="58">
        <v>8</v>
      </c>
      <c r="AH41" s="58">
        <v>8</v>
      </c>
      <c r="AI41" s="58">
        <v>9</v>
      </c>
      <c r="AJ41" s="58">
        <v>8</v>
      </c>
      <c r="AK41" s="58">
        <v>10</v>
      </c>
      <c r="AL41" s="58">
        <v>8</v>
      </c>
      <c r="AM41" s="58">
        <v>9</v>
      </c>
      <c r="AN41" s="58">
        <v>8</v>
      </c>
      <c r="AO41" s="58">
        <v>10</v>
      </c>
      <c r="AP41" s="58">
        <v>8</v>
      </c>
      <c r="AQ41" s="58">
        <v>10</v>
      </c>
      <c r="AR41" s="58">
        <v>9</v>
      </c>
      <c r="AS41" s="60">
        <f t="shared" si="1"/>
        <v>343</v>
      </c>
      <c r="AT41" s="160"/>
    </row>
    <row r="42" spans="2:46" s="55" customFormat="1" ht="15" customHeight="1">
      <c r="B42" s="163">
        <f>'SVA-2'!B24</f>
        <v>0</v>
      </c>
      <c r="C42" s="161">
        <f>'SVA-2'!C24</f>
        <v>0</v>
      </c>
      <c r="D42" s="51" t="s">
        <v>38</v>
      </c>
      <c r="E42" s="58">
        <v>9</v>
      </c>
      <c r="F42" s="58">
        <v>9</v>
      </c>
      <c r="G42" s="58">
        <v>8</v>
      </c>
      <c r="H42" s="58">
        <v>9</v>
      </c>
      <c r="I42" s="58">
        <v>9</v>
      </c>
      <c r="J42" s="58">
        <v>8</v>
      </c>
      <c r="K42" s="58">
        <v>8</v>
      </c>
      <c r="L42" s="58">
        <v>9</v>
      </c>
      <c r="M42" s="58">
        <v>9</v>
      </c>
      <c r="N42" s="58">
        <v>8</v>
      </c>
      <c r="O42" s="58">
        <v>8</v>
      </c>
      <c r="P42" s="58">
        <v>8</v>
      </c>
      <c r="Q42" s="58">
        <v>8</v>
      </c>
      <c r="R42" s="58">
        <v>9</v>
      </c>
      <c r="S42" s="58">
        <v>6</v>
      </c>
      <c r="T42" s="58">
        <v>7</v>
      </c>
      <c r="U42" s="58">
        <v>9</v>
      </c>
      <c r="V42" s="58">
        <v>7</v>
      </c>
      <c r="W42" s="58">
        <v>9</v>
      </c>
      <c r="X42" s="58">
        <v>8</v>
      </c>
      <c r="Y42" s="58">
        <v>9</v>
      </c>
      <c r="Z42" s="58">
        <v>8</v>
      </c>
      <c r="AA42" s="58">
        <v>9</v>
      </c>
      <c r="AB42" s="58">
        <v>8</v>
      </c>
      <c r="AC42" s="58">
        <v>9</v>
      </c>
      <c r="AD42" s="58">
        <v>8</v>
      </c>
      <c r="AE42" s="58">
        <v>9</v>
      </c>
      <c r="AF42" s="58">
        <v>8</v>
      </c>
      <c r="AG42" s="58">
        <v>8</v>
      </c>
      <c r="AH42" s="58">
        <v>9</v>
      </c>
      <c r="AI42" s="58">
        <v>9</v>
      </c>
      <c r="AJ42" s="58">
        <v>9</v>
      </c>
      <c r="AK42" s="58">
        <v>8</v>
      </c>
      <c r="AL42" s="58">
        <v>9</v>
      </c>
      <c r="AM42" s="58">
        <v>9</v>
      </c>
      <c r="AN42" s="58">
        <v>9</v>
      </c>
      <c r="AO42" s="58">
        <v>9</v>
      </c>
      <c r="AP42" s="58">
        <v>9</v>
      </c>
      <c r="AQ42" s="58">
        <v>9</v>
      </c>
      <c r="AR42" s="58">
        <v>8</v>
      </c>
      <c r="AS42" s="60">
        <f>SUM(E42:AR42)</f>
        <v>338</v>
      </c>
      <c r="AT42" s="160">
        <f>ROUND(AS42/2+AS43/2,0)</f>
        <v>341</v>
      </c>
    </row>
    <row r="43" spans="2:46" s="55" customFormat="1" ht="15">
      <c r="B43" s="164"/>
      <c r="C43" s="162"/>
      <c r="D43" s="53" t="s">
        <v>82</v>
      </c>
      <c r="E43" s="58">
        <v>8</v>
      </c>
      <c r="F43" s="58">
        <v>8</v>
      </c>
      <c r="G43" s="58">
        <v>8</v>
      </c>
      <c r="H43" s="58">
        <v>10</v>
      </c>
      <c r="I43" s="58">
        <v>8</v>
      </c>
      <c r="J43" s="58">
        <v>8</v>
      </c>
      <c r="K43" s="58">
        <v>10</v>
      </c>
      <c r="L43" s="58">
        <v>8</v>
      </c>
      <c r="M43" s="58">
        <v>8</v>
      </c>
      <c r="N43" s="58">
        <v>9</v>
      </c>
      <c r="O43" s="58">
        <v>10</v>
      </c>
      <c r="P43" s="58">
        <v>8</v>
      </c>
      <c r="Q43" s="58">
        <v>9</v>
      </c>
      <c r="R43" s="58">
        <v>8</v>
      </c>
      <c r="S43" s="58">
        <v>7</v>
      </c>
      <c r="T43" s="58">
        <v>7</v>
      </c>
      <c r="U43" s="58">
        <v>8</v>
      </c>
      <c r="V43" s="58">
        <v>6</v>
      </c>
      <c r="W43" s="58">
        <v>8</v>
      </c>
      <c r="X43" s="58">
        <v>10</v>
      </c>
      <c r="Y43" s="58">
        <v>9</v>
      </c>
      <c r="Z43" s="58">
        <v>10</v>
      </c>
      <c r="AA43" s="58">
        <v>8</v>
      </c>
      <c r="AB43" s="58">
        <v>10</v>
      </c>
      <c r="AC43" s="58">
        <v>8</v>
      </c>
      <c r="AD43" s="58">
        <v>9</v>
      </c>
      <c r="AE43" s="58">
        <v>8</v>
      </c>
      <c r="AF43" s="58">
        <v>10</v>
      </c>
      <c r="AG43" s="58">
        <v>8</v>
      </c>
      <c r="AH43" s="58">
        <v>8</v>
      </c>
      <c r="AI43" s="58">
        <v>9</v>
      </c>
      <c r="AJ43" s="58">
        <v>8</v>
      </c>
      <c r="AK43" s="58">
        <v>10</v>
      </c>
      <c r="AL43" s="58">
        <v>8</v>
      </c>
      <c r="AM43" s="58">
        <v>9</v>
      </c>
      <c r="AN43" s="58">
        <v>8</v>
      </c>
      <c r="AO43" s="58">
        <v>10</v>
      </c>
      <c r="AP43" s="58">
        <v>8</v>
      </c>
      <c r="AQ43" s="58">
        <v>10</v>
      </c>
      <c r="AR43" s="58">
        <v>9</v>
      </c>
      <c r="AS43" s="60">
        <f>SUM(E43:AR43)</f>
        <v>343</v>
      </c>
      <c r="AT43" s="160"/>
    </row>
    <row r="44" spans="2:46" s="55" customFormat="1" ht="15" customHeight="1">
      <c r="B44" s="163"/>
      <c r="C44" s="161"/>
      <c r="D44" s="51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60"/>
      <c r="AT44" s="160"/>
    </row>
    <row r="45" spans="2:46" s="55" customFormat="1" ht="15">
      <c r="B45" s="164"/>
      <c r="C45" s="162"/>
      <c r="D45" s="53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60"/>
      <c r="AT45" s="160"/>
    </row>
    <row r="46" spans="2:46" s="55" customFormat="1" ht="15" customHeight="1">
      <c r="B46" s="163"/>
      <c r="C46" s="163"/>
      <c r="D46" s="51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60"/>
      <c r="AT46" s="159"/>
    </row>
    <row r="47" spans="2:46" s="55" customFormat="1" ht="15">
      <c r="B47" s="164"/>
      <c r="C47" s="164"/>
      <c r="D47" s="53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60"/>
      <c r="AT47" s="159"/>
    </row>
    <row r="48" spans="2:46" s="55" customFormat="1" ht="15" customHeight="1">
      <c r="B48" s="163"/>
      <c r="C48" s="163"/>
      <c r="D48" s="51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60"/>
      <c r="AT48" s="159"/>
    </row>
    <row r="49" spans="2:46" s="55" customFormat="1" ht="15">
      <c r="B49" s="164"/>
      <c r="C49" s="164"/>
      <c r="D49" s="53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60"/>
      <c r="AT49" s="159"/>
    </row>
    <row r="50" spans="2:46" s="55" customFormat="1" ht="15" customHeight="1">
      <c r="B50" s="163"/>
      <c r="C50" s="163"/>
      <c r="D50" s="51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60"/>
      <c r="AT50" s="60"/>
    </row>
    <row r="51" spans="2:46" s="55" customFormat="1" ht="15">
      <c r="B51" s="164"/>
      <c r="C51" s="164"/>
      <c r="D51" s="53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60"/>
      <c r="AT51" s="60"/>
    </row>
    <row r="52" spans="2:46" s="55" customFormat="1" ht="15" customHeight="1">
      <c r="B52" s="163"/>
      <c r="C52" s="163"/>
      <c r="D52" s="51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60"/>
      <c r="AT52" s="60"/>
    </row>
    <row r="53" spans="2:46" s="55" customFormat="1" ht="15">
      <c r="B53" s="164"/>
      <c r="C53" s="164"/>
      <c r="D53" s="53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60"/>
      <c r="AT53" s="60"/>
    </row>
    <row r="54" spans="2:46" s="55" customFormat="1" ht="15">
      <c r="B54" s="163"/>
      <c r="C54" s="163"/>
      <c r="D54" s="51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60"/>
      <c r="AT54" s="60"/>
    </row>
    <row r="55" spans="2:46" s="55" customFormat="1" ht="15">
      <c r="B55" s="164"/>
      <c r="C55" s="164"/>
      <c r="D55" s="53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60"/>
      <c r="AT55" s="60"/>
    </row>
    <row r="56" spans="2:46" s="55" customFormat="1" ht="15">
      <c r="B56" s="163"/>
      <c r="C56" s="163"/>
      <c r="D56" s="5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14"/>
      <c r="AT56" s="14"/>
    </row>
    <row r="57" spans="2:46" s="55" customFormat="1" ht="15">
      <c r="B57" s="164"/>
      <c r="C57" s="164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14"/>
      <c r="AT57" s="14"/>
    </row>
    <row r="58" s="5" customFormat="1" ht="28.5" customHeight="1"/>
    <row r="59" spans="4:31" s="5" customFormat="1" ht="19.5" customHeight="1">
      <c r="D59" s="158" t="s">
        <v>32</v>
      </c>
      <c r="E59" s="158"/>
      <c r="F59" s="158"/>
      <c r="G59" s="55"/>
      <c r="H59" s="55"/>
      <c r="I59" s="55"/>
      <c r="J59" s="158"/>
      <c r="K59" s="158"/>
      <c r="L59" s="158"/>
      <c r="M59" s="158"/>
      <c r="N59" s="158"/>
      <c r="O59" s="55"/>
      <c r="P59" s="55"/>
      <c r="Q59" s="55"/>
      <c r="R59" s="158"/>
      <c r="S59" s="158"/>
      <c r="T59" s="158"/>
      <c r="U59" s="158"/>
      <c r="V59" s="158"/>
      <c r="W59" s="158"/>
      <c r="Y59" s="56"/>
      <c r="Z59" s="56"/>
      <c r="AA59" s="158" t="s">
        <v>33</v>
      </c>
      <c r="AB59" s="158"/>
      <c r="AC59" s="158"/>
      <c r="AD59" s="158"/>
      <c r="AE59" s="158"/>
    </row>
    <row r="60" s="5" customFormat="1" ht="6.75" customHeight="1"/>
    <row r="61" s="5" customFormat="1" ht="28.5" customHeight="1"/>
    <row r="62" s="5" customFormat="1" ht="28.5" customHeight="1"/>
    <row r="63" s="5" customFormat="1" ht="28.5" customHeight="1"/>
    <row r="64" s="5" customFormat="1" ht="28.5" customHeight="1"/>
    <row r="65" s="5" customFormat="1" ht="28.5" customHeight="1"/>
    <row r="66" s="5" customFormat="1" ht="28.5" customHeight="1"/>
    <row r="67" s="5" customFormat="1" ht="28.5" customHeight="1"/>
    <row r="68" s="5" customFormat="1" ht="28.5" customHeight="1"/>
    <row r="69" s="5" customFormat="1" ht="28.5" customHeight="1"/>
    <row r="70" s="5" customFormat="1" ht="28.5" customHeight="1"/>
    <row r="71" s="5" customFormat="1" ht="28.5" customHeight="1"/>
    <row r="72" s="5" customFormat="1" ht="28.5" customHeight="1"/>
    <row r="73" s="5" customFormat="1" ht="28.5" customHeight="1"/>
    <row r="74" s="5" customFormat="1" ht="28.5" customHeight="1"/>
    <row r="75" s="5" customFormat="1" ht="28.5" customHeight="1"/>
    <row r="76" s="5" customFormat="1" ht="28.5" customHeight="1"/>
    <row r="77" s="5" customFormat="1" ht="28.5" customHeight="1"/>
    <row r="78" s="5" customFormat="1" ht="28.5" customHeight="1"/>
  </sheetData>
  <sheetProtection/>
  <mergeCells count="96">
    <mergeCell ref="AC3:AR3"/>
    <mergeCell ref="X3:AB3"/>
    <mergeCell ref="I3:W3"/>
    <mergeCell ref="B2:AR2"/>
    <mergeCell ref="B8:B9"/>
    <mergeCell ref="D4:D6"/>
    <mergeCell ref="C4:C6"/>
    <mergeCell ref="C8:C9"/>
    <mergeCell ref="B4:B6"/>
    <mergeCell ref="AG5:AI5"/>
    <mergeCell ref="B30:B31"/>
    <mergeCell ref="S4:AI4"/>
    <mergeCell ref="B16:B17"/>
    <mergeCell ref="B18:B19"/>
    <mergeCell ref="B20:B21"/>
    <mergeCell ref="C14:C15"/>
    <mergeCell ref="C16:C17"/>
    <mergeCell ref="E4:L4"/>
    <mergeCell ref="C10:C11"/>
    <mergeCell ref="C12:C13"/>
    <mergeCell ref="B22:B23"/>
    <mergeCell ref="W5:AA5"/>
    <mergeCell ref="B10:B11"/>
    <mergeCell ref="B12:B13"/>
    <mergeCell ref="B26:B27"/>
    <mergeCell ref="B28:B29"/>
    <mergeCell ref="S5:V5"/>
    <mergeCell ref="C24:C25"/>
    <mergeCell ref="B32:B33"/>
    <mergeCell ref="B14:B15"/>
    <mergeCell ref="B24:B25"/>
    <mergeCell ref="B34:B35"/>
    <mergeCell ref="B38:B39"/>
    <mergeCell ref="C52:C53"/>
    <mergeCell ref="C28:C29"/>
    <mergeCell ref="C18:C19"/>
    <mergeCell ref="C20:C21"/>
    <mergeCell ref="C22:C23"/>
    <mergeCell ref="C40:C41"/>
    <mergeCell ref="C46:C47"/>
    <mergeCell ref="B50:B51"/>
    <mergeCell ref="C34:C35"/>
    <mergeCell ref="C36:C37"/>
    <mergeCell ref="C42:C43"/>
    <mergeCell ref="C44:C45"/>
    <mergeCell ref="B44:B45"/>
    <mergeCell ref="B46:B47"/>
    <mergeCell ref="B36:B37"/>
    <mergeCell ref="B56:B57"/>
    <mergeCell ref="B48:B49"/>
    <mergeCell ref="B54:B55"/>
    <mergeCell ref="B52:B53"/>
    <mergeCell ref="B40:B41"/>
    <mergeCell ref="B42:B43"/>
    <mergeCell ref="C38:C39"/>
    <mergeCell ref="C30:C31"/>
    <mergeCell ref="C32:C33"/>
    <mergeCell ref="AT26:AT27"/>
    <mergeCell ref="AT28:AT29"/>
    <mergeCell ref="AT30:AT31"/>
    <mergeCell ref="AT32:AT33"/>
    <mergeCell ref="AT42:AT43"/>
    <mergeCell ref="AT34:AT35"/>
    <mergeCell ref="AT36:AT37"/>
    <mergeCell ref="C26:C27"/>
    <mergeCell ref="C56:C57"/>
    <mergeCell ref="C48:C49"/>
    <mergeCell ref="C50:C51"/>
    <mergeCell ref="AT40:AT41"/>
    <mergeCell ref="AT44:AT45"/>
    <mergeCell ref="C54:C55"/>
    <mergeCell ref="AT8:AT9"/>
    <mergeCell ref="AT10:AT11"/>
    <mergeCell ref="AT12:AT13"/>
    <mergeCell ref="AT14:AT15"/>
    <mergeCell ref="AT16:AT17"/>
    <mergeCell ref="AT38:AT39"/>
    <mergeCell ref="AT18:AT19"/>
    <mergeCell ref="AT20:AT21"/>
    <mergeCell ref="AT22:AT23"/>
    <mergeCell ref="AT24:AT25"/>
    <mergeCell ref="D59:F59"/>
    <mergeCell ref="J59:N59"/>
    <mergeCell ref="AA59:AE59"/>
    <mergeCell ref="R59:W59"/>
    <mergeCell ref="AT46:AT47"/>
    <mergeCell ref="AT48:AT49"/>
    <mergeCell ref="AS4:AS6"/>
    <mergeCell ref="AT4:AT6"/>
    <mergeCell ref="AJ4:AR4"/>
    <mergeCell ref="E5:L5"/>
    <mergeCell ref="M5:R5"/>
    <mergeCell ref="AJ5:AM5"/>
    <mergeCell ref="AN5:AR5"/>
    <mergeCell ref="M4:R4"/>
    <mergeCell ref="AB5:AF5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2:BP35"/>
  <sheetViews>
    <sheetView zoomScalePageLayoutView="0" workbookViewId="0" topLeftCell="A19">
      <selection activeCell="A26" sqref="A26:IV26"/>
    </sheetView>
  </sheetViews>
  <sheetFormatPr defaultColWidth="4.28125" defaultRowHeight="28.5" customHeight="1"/>
  <cols>
    <col min="1" max="1" width="0.2890625" style="3" customWidth="1"/>
    <col min="2" max="2" width="3.57421875" style="3" customWidth="1"/>
    <col min="3" max="3" width="14.8515625" style="3" customWidth="1"/>
    <col min="4" max="4" width="6.421875" style="3" customWidth="1"/>
    <col min="5" max="5" width="13.00390625" style="3" customWidth="1"/>
    <col min="6" max="6" width="5.00390625" style="3" customWidth="1"/>
    <col min="7" max="12" width="3.7109375" style="3" customWidth="1"/>
    <col min="13" max="13" width="5.140625" style="3" customWidth="1"/>
    <col min="14" max="20" width="3.7109375" style="3" customWidth="1"/>
    <col min="21" max="21" width="4.8515625" style="3" customWidth="1"/>
    <col min="22" max="22" width="3.7109375" style="3" customWidth="1"/>
    <col min="23" max="28" width="4.00390625" style="3" customWidth="1"/>
    <col min="29" max="29" width="5.28125" style="3" customWidth="1"/>
    <col min="30" max="36" width="4.00390625" style="3" customWidth="1"/>
    <col min="37" max="37" width="5.28125" style="3" customWidth="1"/>
    <col min="38" max="44" width="4.00390625" style="3" customWidth="1"/>
    <col min="45" max="45" width="5.28125" style="3" customWidth="1"/>
    <col min="46" max="52" width="4.140625" style="3" customWidth="1"/>
    <col min="53" max="53" width="5.57421875" style="3" customWidth="1"/>
    <col min="54" max="60" width="4.140625" style="3" customWidth="1"/>
    <col min="61" max="61" width="5.57421875" style="3" customWidth="1"/>
    <col min="62" max="62" width="4.140625" style="3" customWidth="1"/>
    <col min="63" max="63" width="5.421875" style="3" customWidth="1"/>
    <col min="64" max="64" width="3.8515625" style="3" customWidth="1"/>
    <col min="65" max="65" width="6.28125" style="3" customWidth="1"/>
    <col min="66" max="66" width="4.421875" style="3" customWidth="1"/>
    <col min="67" max="68" width="5.140625" style="3" customWidth="1"/>
    <col min="69" max="70" width="1.1484375" style="3" customWidth="1"/>
    <col min="71" max="16384" width="4.28125" style="3" customWidth="1"/>
  </cols>
  <sheetData>
    <row r="1" ht="7.5" customHeight="1"/>
    <row r="2" spans="2:68" s="4" customFormat="1" ht="24.75" customHeight="1">
      <c r="B2" s="87"/>
      <c r="C2" s="173" t="s">
        <v>34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173" t="s">
        <v>34</v>
      </c>
      <c r="AE2" s="173"/>
      <c r="AF2" s="173"/>
      <c r="AG2" s="173"/>
      <c r="AH2" s="173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173"/>
      <c r="AT2" s="173"/>
      <c r="AU2" s="173" t="s">
        <v>34</v>
      </c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</row>
    <row r="3" spans="2:68" s="5" customFormat="1" ht="15.75">
      <c r="B3" s="124" t="s">
        <v>0</v>
      </c>
      <c r="C3" s="124" t="s">
        <v>3</v>
      </c>
      <c r="D3" s="174" t="s">
        <v>35</v>
      </c>
      <c r="E3" s="174" t="s">
        <v>36</v>
      </c>
      <c r="F3" s="174" t="s">
        <v>192</v>
      </c>
      <c r="G3" s="124" t="s">
        <v>37</v>
      </c>
      <c r="H3" s="124"/>
      <c r="I3" s="124"/>
      <c r="J3" s="124"/>
      <c r="K3" s="124"/>
      <c r="L3" s="124"/>
      <c r="M3" s="124"/>
      <c r="N3" s="124"/>
      <c r="O3" s="124" t="s">
        <v>47</v>
      </c>
      <c r="P3" s="124"/>
      <c r="Q3" s="124"/>
      <c r="R3" s="124"/>
      <c r="S3" s="124"/>
      <c r="T3" s="124"/>
      <c r="U3" s="124"/>
      <c r="V3" s="124"/>
      <c r="W3" s="124" t="s">
        <v>48</v>
      </c>
      <c r="X3" s="124"/>
      <c r="Y3" s="124"/>
      <c r="Z3" s="124"/>
      <c r="AA3" s="124"/>
      <c r="AB3" s="124"/>
      <c r="AC3" s="124"/>
      <c r="AD3" s="124"/>
      <c r="AE3" s="124" t="s">
        <v>94</v>
      </c>
      <c r="AF3" s="124"/>
      <c r="AG3" s="124"/>
      <c r="AH3" s="124"/>
      <c r="AI3" s="124"/>
      <c r="AJ3" s="124"/>
      <c r="AK3" s="124"/>
      <c r="AL3" s="124"/>
      <c r="AM3" s="124" t="s">
        <v>95</v>
      </c>
      <c r="AN3" s="124"/>
      <c r="AO3" s="124"/>
      <c r="AP3" s="124"/>
      <c r="AQ3" s="124"/>
      <c r="AR3" s="124"/>
      <c r="AS3" s="124"/>
      <c r="AT3" s="124"/>
      <c r="AU3" s="124" t="s">
        <v>96</v>
      </c>
      <c r="AV3" s="124"/>
      <c r="AW3" s="124"/>
      <c r="AX3" s="124"/>
      <c r="AY3" s="124"/>
      <c r="AZ3" s="124"/>
      <c r="BA3" s="124"/>
      <c r="BB3" s="124"/>
      <c r="BC3" s="124" t="s">
        <v>198</v>
      </c>
      <c r="BD3" s="124"/>
      <c r="BE3" s="124"/>
      <c r="BF3" s="124"/>
      <c r="BG3" s="124"/>
      <c r="BH3" s="124"/>
      <c r="BI3" s="124"/>
      <c r="BJ3" s="124"/>
      <c r="BK3" s="179" t="s">
        <v>117</v>
      </c>
      <c r="BL3" s="174" t="s">
        <v>40</v>
      </c>
      <c r="BM3" s="179" t="s">
        <v>97</v>
      </c>
      <c r="BN3" s="174" t="s">
        <v>49</v>
      </c>
      <c r="BO3" s="174" t="s">
        <v>50</v>
      </c>
      <c r="BP3" s="174" t="s">
        <v>119</v>
      </c>
    </row>
    <row r="4" spans="2:68" s="5" customFormat="1" ht="15.75">
      <c r="B4" s="124"/>
      <c r="C4" s="124"/>
      <c r="D4" s="174"/>
      <c r="E4" s="174"/>
      <c r="F4" s="174"/>
      <c r="G4" s="124" t="s">
        <v>38</v>
      </c>
      <c r="H4" s="124"/>
      <c r="I4" s="124"/>
      <c r="J4" s="124" t="s">
        <v>39</v>
      </c>
      <c r="K4" s="124"/>
      <c r="L4" s="124"/>
      <c r="M4" s="174" t="s">
        <v>46</v>
      </c>
      <c r="N4" s="174" t="s">
        <v>40</v>
      </c>
      <c r="O4" s="124" t="s">
        <v>38</v>
      </c>
      <c r="P4" s="124"/>
      <c r="Q4" s="124"/>
      <c r="R4" s="124" t="s">
        <v>39</v>
      </c>
      <c r="S4" s="124"/>
      <c r="T4" s="124"/>
      <c r="U4" s="174" t="s">
        <v>46</v>
      </c>
      <c r="V4" s="174" t="s">
        <v>40</v>
      </c>
      <c r="W4" s="124" t="s">
        <v>38</v>
      </c>
      <c r="X4" s="124"/>
      <c r="Y4" s="124"/>
      <c r="Z4" s="124" t="s">
        <v>39</v>
      </c>
      <c r="AA4" s="124"/>
      <c r="AB4" s="124"/>
      <c r="AC4" s="174" t="s">
        <v>46</v>
      </c>
      <c r="AD4" s="174" t="s">
        <v>40</v>
      </c>
      <c r="AE4" s="124" t="s">
        <v>38</v>
      </c>
      <c r="AF4" s="124"/>
      <c r="AG4" s="124"/>
      <c r="AH4" s="124" t="s">
        <v>39</v>
      </c>
      <c r="AI4" s="124"/>
      <c r="AJ4" s="124"/>
      <c r="AK4" s="174" t="s">
        <v>46</v>
      </c>
      <c r="AL4" s="174" t="s">
        <v>40</v>
      </c>
      <c r="AM4" s="124" t="s">
        <v>38</v>
      </c>
      <c r="AN4" s="124"/>
      <c r="AO4" s="124"/>
      <c r="AP4" s="124" t="s">
        <v>39</v>
      </c>
      <c r="AQ4" s="124"/>
      <c r="AR4" s="124"/>
      <c r="AS4" s="174" t="s">
        <v>46</v>
      </c>
      <c r="AT4" s="174" t="s">
        <v>40</v>
      </c>
      <c r="AU4" s="124" t="s">
        <v>38</v>
      </c>
      <c r="AV4" s="124"/>
      <c r="AW4" s="124"/>
      <c r="AX4" s="124" t="s">
        <v>39</v>
      </c>
      <c r="AY4" s="124"/>
      <c r="AZ4" s="124"/>
      <c r="BA4" s="174" t="s">
        <v>46</v>
      </c>
      <c r="BB4" s="174" t="s">
        <v>40</v>
      </c>
      <c r="BC4" s="124" t="s">
        <v>38</v>
      </c>
      <c r="BD4" s="124"/>
      <c r="BE4" s="124"/>
      <c r="BF4" s="124" t="s">
        <v>39</v>
      </c>
      <c r="BG4" s="124"/>
      <c r="BH4" s="124"/>
      <c r="BI4" s="174" t="s">
        <v>46</v>
      </c>
      <c r="BJ4" s="174" t="s">
        <v>40</v>
      </c>
      <c r="BK4" s="180"/>
      <c r="BL4" s="174"/>
      <c r="BM4" s="180"/>
      <c r="BN4" s="174"/>
      <c r="BO4" s="174"/>
      <c r="BP4" s="174"/>
    </row>
    <row r="5" spans="2:68" s="5" customFormat="1" ht="144">
      <c r="B5" s="124"/>
      <c r="C5" s="124"/>
      <c r="D5" s="174"/>
      <c r="E5" s="174"/>
      <c r="F5" s="174"/>
      <c r="G5" s="44" t="s">
        <v>41</v>
      </c>
      <c r="H5" s="44" t="s">
        <v>42</v>
      </c>
      <c r="I5" s="44" t="s">
        <v>43</v>
      </c>
      <c r="J5" s="44" t="s">
        <v>41</v>
      </c>
      <c r="K5" s="44" t="s">
        <v>42</v>
      </c>
      <c r="L5" s="44" t="s">
        <v>43</v>
      </c>
      <c r="M5" s="174"/>
      <c r="N5" s="174"/>
      <c r="O5" s="44" t="s">
        <v>41</v>
      </c>
      <c r="P5" s="44" t="s">
        <v>42</v>
      </c>
      <c r="Q5" s="44" t="s">
        <v>43</v>
      </c>
      <c r="R5" s="44" t="s">
        <v>41</v>
      </c>
      <c r="S5" s="44" t="s">
        <v>42</v>
      </c>
      <c r="T5" s="44" t="s">
        <v>43</v>
      </c>
      <c r="U5" s="174"/>
      <c r="V5" s="174"/>
      <c r="W5" s="44" t="s">
        <v>41</v>
      </c>
      <c r="X5" s="44" t="s">
        <v>42</v>
      </c>
      <c r="Y5" s="44" t="s">
        <v>43</v>
      </c>
      <c r="Z5" s="44" t="s">
        <v>41</v>
      </c>
      <c r="AA5" s="44" t="s">
        <v>42</v>
      </c>
      <c r="AB5" s="44" t="s">
        <v>43</v>
      </c>
      <c r="AC5" s="174"/>
      <c r="AD5" s="174"/>
      <c r="AE5" s="44" t="s">
        <v>41</v>
      </c>
      <c r="AF5" s="44" t="s">
        <v>42</v>
      </c>
      <c r="AG5" s="44" t="s">
        <v>43</v>
      </c>
      <c r="AH5" s="44" t="s">
        <v>41</v>
      </c>
      <c r="AI5" s="44" t="s">
        <v>42</v>
      </c>
      <c r="AJ5" s="44" t="s">
        <v>43</v>
      </c>
      <c r="AK5" s="174"/>
      <c r="AL5" s="174"/>
      <c r="AM5" s="44" t="s">
        <v>41</v>
      </c>
      <c r="AN5" s="44" t="s">
        <v>42</v>
      </c>
      <c r="AO5" s="44" t="s">
        <v>43</v>
      </c>
      <c r="AP5" s="44" t="s">
        <v>41</v>
      </c>
      <c r="AQ5" s="44" t="s">
        <v>42</v>
      </c>
      <c r="AR5" s="44" t="s">
        <v>43</v>
      </c>
      <c r="AS5" s="174"/>
      <c r="AT5" s="174"/>
      <c r="AU5" s="44" t="s">
        <v>41</v>
      </c>
      <c r="AV5" s="44" t="s">
        <v>42</v>
      </c>
      <c r="AW5" s="44" t="s">
        <v>43</v>
      </c>
      <c r="AX5" s="44" t="s">
        <v>41</v>
      </c>
      <c r="AY5" s="44" t="s">
        <v>42</v>
      </c>
      <c r="AZ5" s="44" t="s">
        <v>43</v>
      </c>
      <c r="BA5" s="174"/>
      <c r="BB5" s="174"/>
      <c r="BC5" s="44" t="s">
        <v>41</v>
      </c>
      <c r="BD5" s="44" t="s">
        <v>42</v>
      </c>
      <c r="BE5" s="44" t="s">
        <v>43</v>
      </c>
      <c r="BF5" s="44" t="s">
        <v>41</v>
      </c>
      <c r="BG5" s="44" t="s">
        <v>42</v>
      </c>
      <c r="BH5" s="44" t="s">
        <v>43</v>
      </c>
      <c r="BI5" s="174"/>
      <c r="BJ5" s="174"/>
      <c r="BK5" s="181"/>
      <c r="BL5" s="174"/>
      <c r="BM5" s="180"/>
      <c r="BN5" s="174"/>
      <c r="BO5" s="174"/>
      <c r="BP5" s="174"/>
    </row>
    <row r="6" spans="2:68" s="5" customFormat="1" ht="32.25" customHeight="1">
      <c r="B6" s="124"/>
      <c r="C6" s="124"/>
      <c r="D6" s="174"/>
      <c r="E6" s="174"/>
      <c r="F6" s="174"/>
      <c r="G6" s="45" t="s">
        <v>44</v>
      </c>
      <c r="H6" s="45" t="s">
        <v>44</v>
      </c>
      <c r="I6" s="45" t="s">
        <v>45</v>
      </c>
      <c r="J6" s="45" t="s">
        <v>44</v>
      </c>
      <c r="K6" s="45" t="s">
        <v>44</v>
      </c>
      <c r="L6" s="45" t="s">
        <v>45</v>
      </c>
      <c r="M6" s="174"/>
      <c r="N6" s="174"/>
      <c r="O6" s="45" t="s">
        <v>44</v>
      </c>
      <c r="P6" s="45" t="s">
        <v>44</v>
      </c>
      <c r="Q6" s="45" t="s">
        <v>45</v>
      </c>
      <c r="R6" s="45" t="s">
        <v>44</v>
      </c>
      <c r="S6" s="45" t="s">
        <v>44</v>
      </c>
      <c r="T6" s="45" t="s">
        <v>45</v>
      </c>
      <c r="U6" s="174"/>
      <c r="V6" s="174"/>
      <c r="W6" s="45" t="s">
        <v>44</v>
      </c>
      <c r="X6" s="45" t="s">
        <v>44</v>
      </c>
      <c r="Y6" s="45" t="s">
        <v>45</v>
      </c>
      <c r="Z6" s="45" t="s">
        <v>44</v>
      </c>
      <c r="AA6" s="45" t="s">
        <v>44</v>
      </c>
      <c r="AB6" s="45" t="s">
        <v>45</v>
      </c>
      <c r="AC6" s="174"/>
      <c r="AD6" s="174"/>
      <c r="AE6" s="45" t="s">
        <v>44</v>
      </c>
      <c r="AF6" s="45" t="s">
        <v>44</v>
      </c>
      <c r="AG6" s="45" t="s">
        <v>45</v>
      </c>
      <c r="AH6" s="45" t="s">
        <v>44</v>
      </c>
      <c r="AI6" s="45" t="s">
        <v>44</v>
      </c>
      <c r="AJ6" s="45" t="s">
        <v>45</v>
      </c>
      <c r="AK6" s="174"/>
      <c r="AL6" s="174"/>
      <c r="AM6" s="45" t="s">
        <v>44</v>
      </c>
      <c r="AN6" s="45" t="s">
        <v>44</v>
      </c>
      <c r="AO6" s="45" t="s">
        <v>45</v>
      </c>
      <c r="AP6" s="45" t="s">
        <v>44</v>
      </c>
      <c r="AQ6" s="45" t="s">
        <v>44</v>
      </c>
      <c r="AR6" s="45" t="s">
        <v>45</v>
      </c>
      <c r="AS6" s="174"/>
      <c r="AT6" s="174"/>
      <c r="AU6" s="45" t="s">
        <v>44</v>
      </c>
      <c r="AV6" s="45" t="s">
        <v>44</v>
      </c>
      <c r="AW6" s="45" t="s">
        <v>45</v>
      </c>
      <c r="AX6" s="45" t="s">
        <v>44</v>
      </c>
      <c r="AY6" s="45" t="s">
        <v>44</v>
      </c>
      <c r="AZ6" s="45" t="s">
        <v>45</v>
      </c>
      <c r="BA6" s="174"/>
      <c r="BB6" s="174"/>
      <c r="BC6" s="45" t="s">
        <v>44</v>
      </c>
      <c r="BD6" s="45" t="s">
        <v>44</v>
      </c>
      <c r="BE6" s="45" t="s">
        <v>45</v>
      </c>
      <c r="BF6" s="45" t="s">
        <v>44</v>
      </c>
      <c r="BG6" s="45" t="s">
        <v>44</v>
      </c>
      <c r="BH6" s="45" t="s">
        <v>45</v>
      </c>
      <c r="BI6" s="174"/>
      <c r="BJ6" s="174"/>
      <c r="BK6" s="45" t="s">
        <v>116</v>
      </c>
      <c r="BL6" s="174"/>
      <c r="BM6" s="45" t="s">
        <v>118</v>
      </c>
      <c r="BN6" s="174"/>
      <c r="BO6" s="174"/>
      <c r="BP6" s="174"/>
    </row>
    <row r="7" spans="2:68" s="6" customFormat="1" ht="15.75">
      <c r="B7" s="46">
        <v>1</v>
      </c>
      <c r="C7" s="46">
        <v>2</v>
      </c>
      <c r="D7" s="46">
        <v>3</v>
      </c>
      <c r="E7" s="46">
        <v>4</v>
      </c>
      <c r="F7" s="46">
        <v>5</v>
      </c>
      <c r="G7" s="46">
        <v>6</v>
      </c>
      <c r="H7" s="46">
        <v>7</v>
      </c>
      <c r="I7" s="46">
        <v>8</v>
      </c>
      <c r="J7" s="46">
        <v>9</v>
      </c>
      <c r="K7" s="46">
        <v>10</v>
      </c>
      <c r="L7" s="46">
        <v>11</v>
      </c>
      <c r="M7" s="46">
        <v>12</v>
      </c>
      <c r="N7" s="46">
        <v>13</v>
      </c>
      <c r="O7" s="46">
        <v>14</v>
      </c>
      <c r="P7" s="46">
        <v>15</v>
      </c>
      <c r="Q7" s="46">
        <v>16</v>
      </c>
      <c r="R7" s="46">
        <v>17</v>
      </c>
      <c r="S7" s="46">
        <v>18</v>
      </c>
      <c r="T7" s="46">
        <v>19</v>
      </c>
      <c r="U7" s="46">
        <v>20</v>
      </c>
      <c r="V7" s="46">
        <v>21</v>
      </c>
      <c r="W7" s="46">
        <v>22</v>
      </c>
      <c r="X7" s="46">
        <v>23</v>
      </c>
      <c r="Y7" s="46">
        <v>24</v>
      </c>
      <c r="Z7" s="46">
        <v>25</v>
      </c>
      <c r="AA7" s="46">
        <v>26</v>
      </c>
      <c r="AB7" s="46">
        <v>27</v>
      </c>
      <c r="AC7" s="46">
        <v>28</v>
      </c>
      <c r="AD7" s="46">
        <v>29</v>
      </c>
      <c r="AE7" s="46">
        <v>30</v>
      </c>
      <c r="AF7" s="46">
        <v>31</v>
      </c>
      <c r="AG7" s="46">
        <v>32</v>
      </c>
      <c r="AH7" s="46">
        <v>33</v>
      </c>
      <c r="AI7" s="46">
        <v>34</v>
      </c>
      <c r="AJ7" s="46">
        <v>35</v>
      </c>
      <c r="AK7" s="46">
        <v>36</v>
      </c>
      <c r="AL7" s="46">
        <v>37</v>
      </c>
      <c r="AM7" s="46">
        <v>38</v>
      </c>
      <c r="AN7" s="46">
        <v>39</v>
      </c>
      <c r="AO7" s="46">
        <v>40</v>
      </c>
      <c r="AP7" s="46">
        <v>41</v>
      </c>
      <c r="AQ7" s="46">
        <v>42</v>
      </c>
      <c r="AR7" s="46">
        <v>43</v>
      </c>
      <c r="AS7" s="46">
        <v>44</v>
      </c>
      <c r="AT7" s="46">
        <v>45</v>
      </c>
      <c r="AU7" s="46">
        <v>46</v>
      </c>
      <c r="AV7" s="46">
        <v>47</v>
      </c>
      <c r="AW7" s="46">
        <v>48</v>
      </c>
      <c r="AX7" s="46">
        <v>49</v>
      </c>
      <c r="AY7" s="46">
        <v>50</v>
      </c>
      <c r="AZ7" s="46">
        <v>51</v>
      </c>
      <c r="BA7" s="46">
        <v>52</v>
      </c>
      <c r="BB7" s="46">
        <v>53</v>
      </c>
      <c r="BC7" s="46">
        <v>54</v>
      </c>
      <c r="BD7" s="46">
        <v>55</v>
      </c>
      <c r="BE7" s="46">
        <v>56</v>
      </c>
      <c r="BF7" s="46">
        <v>57</v>
      </c>
      <c r="BG7" s="46">
        <v>58</v>
      </c>
      <c r="BH7" s="46">
        <v>59</v>
      </c>
      <c r="BI7" s="46">
        <v>60</v>
      </c>
      <c r="BJ7" s="46">
        <v>61</v>
      </c>
      <c r="BK7" s="46">
        <v>62</v>
      </c>
      <c r="BL7" s="46">
        <v>63</v>
      </c>
      <c r="BM7" s="46">
        <v>64</v>
      </c>
      <c r="BN7" s="46">
        <v>65</v>
      </c>
      <c r="BO7" s="46">
        <v>66</v>
      </c>
      <c r="BP7" s="46">
        <v>67</v>
      </c>
    </row>
    <row r="8" spans="1:68" s="5" customFormat="1" ht="30" customHeight="1">
      <c r="A8" s="5">
        <v>1</v>
      </c>
      <c r="B8" s="42">
        <f>'STD-8'!D2</f>
        <v>1</v>
      </c>
      <c r="C8" s="47" t="str">
        <f>'STD-8'!E2</f>
        <v>ci)hiNi wivili*sIh Birtik#miir</v>
      </c>
      <c r="D8" s="62">
        <f>'STD-8'!C2</f>
        <v>1211</v>
      </c>
      <c r="E8" s="63">
        <f>'STD-8'!B2</f>
        <v>37449</v>
      </c>
      <c r="F8" s="90">
        <v>218</v>
      </c>
      <c r="G8" s="59">
        <f>અGU!AA7</f>
        <v>40</v>
      </c>
      <c r="H8" s="58">
        <f>AUPCHA!M11</f>
        <v>37</v>
      </c>
      <c r="I8" s="58">
        <f>'SVA '!D7</f>
        <v>20</v>
      </c>
      <c r="J8" s="58">
        <f>'અGU (2)'!AA7</f>
        <v>40</v>
      </c>
      <c r="K8" s="58">
        <f>'AUPCHA-2'!M11</f>
        <v>37</v>
      </c>
      <c r="L8" s="58">
        <f>'SVA-2'!D7</f>
        <v>20</v>
      </c>
      <c r="M8" s="60">
        <f>SUM(G8:L8)</f>
        <v>194</v>
      </c>
      <c r="N8" s="58" t="str">
        <f>IF(M8&gt;=160,"A",IF(M8&gt;=130,"B",IF(M8&gt;=100,"C",IF(M8&gt;=70,"D","E"))))</f>
        <v>A</v>
      </c>
      <c r="O8" s="58">
        <f>અG!AA7</f>
        <v>40</v>
      </c>
      <c r="P8" s="58">
        <f>AUPCHA!AA11</f>
        <v>37</v>
      </c>
      <c r="Q8" s="58">
        <f>'SVA '!E7</f>
        <v>20</v>
      </c>
      <c r="R8" s="58">
        <f>'અG (2)'!AA7</f>
        <v>40</v>
      </c>
      <c r="S8" s="58">
        <f>'AUPCHA-2'!AA11</f>
        <v>37</v>
      </c>
      <c r="T8" s="58">
        <f>'SVA-2'!E7</f>
        <v>20</v>
      </c>
      <c r="U8" s="60">
        <f>SUM(O8:T8)</f>
        <v>194</v>
      </c>
      <c r="V8" s="58" t="str">
        <f>IF(U8&gt;=160,"A",IF(U8&gt;=130,"B",IF(U8&gt;=100,"C",IF(U8&gt;=70,"D","E"))))</f>
        <v>A</v>
      </c>
      <c r="W8" s="58">
        <f>અH!AA7</f>
        <v>40</v>
      </c>
      <c r="X8" s="58">
        <f>AUPCHA!M50</f>
        <v>38</v>
      </c>
      <c r="Y8" s="58">
        <f>'SVA '!F7</f>
        <v>20</v>
      </c>
      <c r="Z8" s="58">
        <f>'અH (2)'!AA7</f>
        <v>40</v>
      </c>
      <c r="AA8" s="58">
        <f>'AUPCHA-2'!M50</f>
        <v>37</v>
      </c>
      <c r="AB8" s="58">
        <f>'SVA-2'!F7</f>
        <v>20</v>
      </c>
      <c r="AC8" s="60">
        <f>SUM(W8:AB8)</f>
        <v>195</v>
      </c>
      <c r="AD8" s="58" t="str">
        <f>IF(AC8&gt;=160,"A",IF(AC8&gt;=130,"B",IF(AC8&gt;=100,"C",IF(AC8&gt;=70,"D","E"))))</f>
        <v>A</v>
      </c>
      <c r="AE8" s="58">
        <f>અS!AA7</f>
        <v>40</v>
      </c>
      <c r="AF8" s="58">
        <f>AUPCHA!AA50</f>
        <v>37</v>
      </c>
      <c r="AG8" s="58">
        <f>'SVA '!G7</f>
        <v>20</v>
      </c>
      <c r="AH8" s="58">
        <f>'અS (2)'!AA7</f>
        <v>40</v>
      </c>
      <c r="AI8" s="58">
        <f>'AUPCHA-2'!AA50</f>
        <v>37</v>
      </c>
      <c r="AJ8" s="58">
        <f>'SVA-2'!G7</f>
        <v>20</v>
      </c>
      <c r="AK8" s="60">
        <f>SUM(AE8:AJ8)</f>
        <v>194</v>
      </c>
      <c r="AL8" s="58" t="str">
        <f>IF(AK8&gt;=160,"A",IF(AK8&gt;=130,"B",IF(AK8&gt;=100,"C",IF(AK8&gt;=70,"D","E"))))</f>
        <v>A</v>
      </c>
      <c r="AM8" s="58">
        <f>અA!AA7</f>
        <v>40</v>
      </c>
      <c r="AN8" s="58">
        <f>AUPCHA!M89</f>
        <v>37</v>
      </c>
      <c r="AO8" s="58">
        <f>'SVA '!H7</f>
        <v>20</v>
      </c>
      <c r="AP8" s="58">
        <f>'અA (2)'!AA7</f>
        <v>40</v>
      </c>
      <c r="AQ8" s="58">
        <f>'AUPCHA-2'!M89</f>
        <v>37</v>
      </c>
      <c r="AR8" s="58">
        <f>'SVA-2'!H7</f>
        <v>20</v>
      </c>
      <c r="AS8" s="60">
        <f>SUM(AM8:AR8)</f>
        <v>194</v>
      </c>
      <c r="AT8" s="58" t="str">
        <f>IF(AS8&gt;=160,"A",IF(AS8&gt;=130,"B",IF(AS8&gt;=100,"C",IF(AS8&gt;=70,"D","E"))))</f>
        <v>A</v>
      </c>
      <c r="AU8" s="58">
        <f>અVI!AA7</f>
        <v>40</v>
      </c>
      <c r="AV8" s="58">
        <f>AUPCHA!AA89</f>
        <v>37</v>
      </c>
      <c r="AW8" s="58">
        <f>'SVA '!I7</f>
        <v>20</v>
      </c>
      <c r="AX8" s="58">
        <f>'અVI (2)'!AA7</f>
        <v>40</v>
      </c>
      <c r="AY8" s="58">
        <f>'AUPCHA-2'!AA89</f>
        <v>37</v>
      </c>
      <c r="AZ8" s="58">
        <f>'SVA-2'!I7</f>
        <v>20</v>
      </c>
      <c r="BA8" s="60">
        <f>SUM(AU8:AZ8)</f>
        <v>194</v>
      </c>
      <c r="BB8" s="58" t="str">
        <f>IF(BA8&gt;=160,"A",IF(BA8&gt;=130,"B",IF(BA8&gt;=100,"C",IF(BA8&gt;=70,"D","E"))))</f>
        <v>A</v>
      </c>
      <c r="BC8" s="58">
        <f>અSK!AA7</f>
        <v>40</v>
      </c>
      <c r="BD8" s="58">
        <f>AUPCHA!M128</f>
        <v>37</v>
      </c>
      <c r="BE8" s="58">
        <f>'SVA '!J7</f>
        <v>20</v>
      </c>
      <c r="BF8" s="58">
        <f>'અSK (2)'!AA7</f>
        <v>40</v>
      </c>
      <c r="BG8" s="58">
        <f>'AUPCHA-2'!M128</f>
        <v>37</v>
      </c>
      <c r="BH8" s="58">
        <f>'SVA-2'!J7</f>
        <v>20</v>
      </c>
      <c r="BI8" s="60">
        <f>SUM(BC8:BH8)</f>
        <v>194</v>
      </c>
      <c r="BJ8" s="58" t="str">
        <f>IF(BI8&gt;=160,"A",IF(BI8&gt;=130,"B",IF(BI8&gt;=100,"C",IF(BI8&gt;=70,"D","E"))))</f>
        <v>A</v>
      </c>
      <c r="BK8" s="58">
        <f>'પરિશિષ્ટ-બ g'!AT8</f>
        <v>375</v>
      </c>
      <c r="BL8" s="58" t="str">
        <f>IF(BK8&gt;=320,"A",IF(BK8&gt;=260,"B",IF(BK8&gt;=200,"C",IF(BK8&gt;=140,"D","E"))))</f>
        <v>A</v>
      </c>
      <c r="BM8" s="60">
        <f>M8+U8+AC8+AK8+AS8+BA8+BI8+BK8</f>
        <v>1734</v>
      </c>
      <c r="BN8" s="58">
        <f>ROUND(BM8/18,0)</f>
        <v>96</v>
      </c>
      <c r="BO8" s="60" t="str">
        <f aca="true" t="shared" si="0" ref="BO8:BO21">IF(BN8&gt;=80,"A",IF(BN8&gt;=65,"B",IF(BN8&gt;=50,"C",IF(BN8&gt;=35,"D","E"))))</f>
        <v>A</v>
      </c>
      <c r="BP8" s="46"/>
    </row>
    <row r="9" spans="1:68" s="5" customFormat="1" ht="30" customHeight="1">
      <c r="A9" s="5">
        <v>2</v>
      </c>
      <c r="B9" s="42">
        <f>'STD-8'!D3</f>
        <v>2</v>
      </c>
      <c r="C9" s="47" t="str">
        <f>'STD-8'!E3</f>
        <v>Qik(r sii*hli jsivItiJ</v>
      </c>
      <c r="D9" s="62">
        <f>'STD-8'!C3</f>
        <v>1116</v>
      </c>
      <c r="E9" s="63">
        <f>'STD-8'!B3</f>
        <v>37957</v>
      </c>
      <c r="F9" s="90">
        <v>226</v>
      </c>
      <c r="G9" s="59">
        <f>અGU!AA8</f>
        <v>36</v>
      </c>
      <c r="H9" s="58">
        <f>AUPCHA!M12</f>
        <v>25</v>
      </c>
      <c r="I9" s="58">
        <f>'SVA '!D8</f>
        <v>18</v>
      </c>
      <c r="J9" s="58">
        <f>'અGU (2)'!AA8</f>
        <v>24</v>
      </c>
      <c r="K9" s="58">
        <f>'AUPCHA-2'!M12</f>
        <v>25</v>
      </c>
      <c r="L9" s="58">
        <f>'SVA-2'!D8</f>
        <v>17</v>
      </c>
      <c r="M9" s="60">
        <f aca="true" t="shared" si="1" ref="M9:M21">SUM(G9:L9)</f>
        <v>145</v>
      </c>
      <c r="N9" s="58" t="str">
        <f aca="true" t="shared" si="2" ref="N9:N21">IF(M9&gt;=160,"A",IF(M9&gt;=130,"B",IF(M9&gt;=100,"C",IF(M9&gt;=70,"D","E"))))</f>
        <v>B</v>
      </c>
      <c r="O9" s="58">
        <f>અG!AA8</f>
        <v>32</v>
      </c>
      <c r="P9" s="58">
        <f>AUPCHA!AA12</f>
        <v>25</v>
      </c>
      <c r="Q9" s="58">
        <f>'SVA '!E8</f>
        <v>17</v>
      </c>
      <c r="R9" s="58">
        <f>'અG (2)'!AA8</f>
        <v>22</v>
      </c>
      <c r="S9" s="58">
        <f>'AUPCHA-2'!AA12</f>
        <v>25</v>
      </c>
      <c r="T9" s="58">
        <f>'SVA-2'!E8</f>
        <v>18</v>
      </c>
      <c r="U9" s="60">
        <f aca="true" t="shared" si="3" ref="U9:U21">SUM(O9:T9)</f>
        <v>139</v>
      </c>
      <c r="V9" s="58" t="str">
        <f aca="true" t="shared" si="4" ref="V9:V21">IF(U9&gt;=160,"A",IF(U9&gt;=130,"B",IF(U9&gt;=100,"C",IF(U9&gt;=70,"D","E"))))</f>
        <v>B</v>
      </c>
      <c r="W9" s="58">
        <f>અH!AA8</f>
        <v>28</v>
      </c>
      <c r="X9" s="58">
        <f>AUPCHA!M51</f>
        <v>27</v>
      </c>
      <c r="Y9" s="58">
        <f>'SVA '!F8</f>
        <v>20</v>
      </c>
      <c r="Z9" s="58">
        <f>'અH (2)'!AA8</f>
        <v>28</v>
      </c>
      <c r="AA9" s="58">
        <f>'AUPCHA-2'!M51</f>
        <v>25</v>
      </c>
      <c r="AB9" s="58">
        <f>'SVA-2'!F8</f>
        <v>20</v>
      </c>
      <c r="AC9" s="60">
        <f aca="true" t="shared" si="5" ref="AC9:AC21">SUM(W9:AB9)</f>
        <v>148</v>
      </c>
      <c r="AD9" s="58" t="str">
        <f aca="true" t="shared" si="6" ref="AD9:AD21">IF(AC9&gt;=160,"A",IF(AC9&gt;=130,"B",IF(AC9&gt;=100,"C",IF(AC9&gt;=70,"D","E"))))</f>
        <v>B</v>
      </c>
      <c r="AE9" s="58">
        <f>અS!AA8</f>
        <v>20</v>
      </c>
      <c r="AF9" s="58">
        <f>AUPCHA!AA51</f>
        <v>25</v>
      </c>
      <c r="AG9" s="58">
        <f>'SVA '!G8</f>
        <v>20</v>
      </c>
      <c r="AH9" s="58">
        <f>'અS (2)'!AA8</f>
        <v>30</v>
      </c>
      <c r="AI9" s="58">
        <f>'AUPCHA-2'!AA51</f>
        <v>25</v>
      </c>
      <c r="AJ9" s="58">
        <f>'SVA-2'!G8</f>
        <v>20</v>
      </c>
      <c r="AK9" s="60">
        <f aca="true" t="shared" si="7" ref="AK9:AK21">SUM(AE9:AJ9)</f>
        <v>140</v>
      </c>
      <c r="AL9" s="58" t="str">
        <f aca="true" t="shared" si="8" ref="AL9:AL21">IF(AK9&gt;=160,"A",IF(AK9&gt;=130,"B",IF(AK9&gt;=100,"C",IF(AK9&gt;=70,"D","E"))))</f>
        <v>B</v>
      </c>
      <c r="AM9" s="58">
        <f>અA!AA8</f>
        <v>22</v>
      </c>
      <c r="AN9" s="58">
        <f>AUPCHA!M90</f>
        <v>25</v>
      </c>
      <c r="AO9" s="58">
        <f>'SVA '!H8</f>
        <v>16</v>
      </c>
      <c r="AP9" s="58">
        <f>'અA (2)'!AA8</f>
        <v>22</v>
      </c>
      <c r="AQ9" s="58">
        <f>'AUPCHA-2'!M90</f>
        <v>25</v>
      </c>
      <c r="AR9" s="58">
        <f>'SVA-2'!H8</f>
        <v>18</v>
      </c>
      <c r="AS9" s="60">
        <f aca="true" t="shared" si="9" ref="AS9:AS21">SUM(AM9:AR9)</f>
        <v>128</v>
      </c>
      <c r="AT9" s="58" t="str">
        <f aca="true" t="shared" si="10" ref="AT9:AT21">IF(AS9&gt;=160,"A",IF(AS9&gt;=130,"B",IF(AS9&gt;=100,"C",IF(AS9&gt;=70,"D","E"))))</f>
        <v>C</v>
      </c>
      <c r="AU9" s="58">
        <f>અVI!AA8</f>
        <v>25</v>
      </c>
      <c r="AV9" s="58">
        <f>AUPCHA!AA90</f>
        <v>25</v>
      </c>
      <c r="AW9" s="58">
        <f>'SVA '!I8</f>
        <v>18</v>
      </c>
      <c r="AX9" s="58">
        <f>'અVI (2)'!AA8</f>
        <v>28</v>
      </c>
      <c r="AY9" s="58">
        <f>'AUPCHA-2'!AA90</f>
        <v>25</v>
      </c>
      <c r="AZ9" s="58">
        <f>'SVA-2'!I8</f>
        <v>19</v>
      </c>
      <c r="BA9" s="60">
        <f aca="true" t="shared" si="11" ref="BA9:BA21">SUM(AU9:AZ9)</f>
        <v>140</v>
      </c>
      <c r="BB9" s="58" t="str">
        <f aca="true" t="shared" si="12" ref="BB9:BB21">IF(BA9&gt;=160,"A",IF(BA9&gt;=130,"B",IF(BA9&gt;=100,"C",IF(BA9&gt;=70,"D","E"))))</f>
        <v>B</v>
      </c>
      <c r="BC9" s="58">
        <f>અSK!AA8</f>
        <v>29</v>
      </c>
      <c r="BD9" s="58">
        <f>AUPCHA!M129</f>
        <v>25</v>
      </c>
      <c r="BE9" s="58">
        <f>'SVA '!J8</f>
        <v>17</v>
      </c>
      <c r="BF9" s="58">
        <f>'અSK (2)'!AA8</f>
        <v>20</v>
      </c>
      <c r="BG9" s="58">
        <f>'AUPCHA-2'!M129</f>
        <v>25</v>
      </c>
      <c r="BH9" s="58">
        <f>'SVA-2'!J8</f>
        <v>18</v>
      </c>
      <c r="BI9" s="60">
        <f aca="true" t="shared" si="13" ref="BI9:BI21">SUM(BC9:BH9)</f>
        <v>134</v>
      </c>
      <c r="BJ9" s="58" t="str">
        <f aca="true" t="shared" si="14" ref="BJ9:BJ23">IF(BI9&gt;=160,"A",IF(BI9&gt;=130,"B",IF(BI9&gt;=100,"C",IF(BI9&gt;=70,"D","E"))))</f>
        <v>B</v>
      </c>
      <c r="BK9" s="58">
        <f>'પરિશિષ્ટ-બ g'!AT10</f>
        <v>340</v>
      </c>
      <c r="BL9" s="58" t="str">
        <f aca="true" t="shared" si="15" ref="BL9:BL21">IF(BK9&gt;=320,"A",IF(BK9&gt;=260,"B",IF(BK9&gt;=200,"C",IF(BK9&gt;=140,"D","E"))))</f>
        <v>A</v>
      </c>
      <c r="BM9" s="60">
        <f aca="true" t="shared" si="16" ref="BM9:BM21">M9+U9+AC9+AK9+AS9+BA9+BI9+BK9</f>
        <v>1314</v>
      </c>
      <c r="BN9" s="58">
        <f aca="true" t="shared" si="17" ref="BN9:BN21">ROUND(BM9/18,0)</f>
        <v>73</v>
      </c>
      <c r="BO9" s="60" t="str">
        <f t="shared" si="0"/>
        <v>B</v>
      </c>
      <c r="BP9" s="46"/>
    </row>
    <row r="10" spans="1:68" s="5" customFormat="1" ht="30" customHeight="1">
      <c r="A10" s="5">
        <v>3</v>
      </c>
      <c r="B10" s="42">
        <f>'STD-8'!D4</f>
        <v>3</v>
      </c>
      <c r="C10" s="47" t="str">
        <f>'STD-8'!E4</f>
        <v>d\siie sIjyik#miir aIbiiBiie</v>
      </c>
      <c r="D10" s="62">
        <f>'STD-8'!C4</f>
        <v>1340</v>
      </c>
      <c r="E10" s="63" t="str">
        <f>'STD-8'!B4</f>
        <v>24/4/2003</v>
      </c>
      <c r="F10" s="90">
        <v>225</v>
      </c>
      <c r="G10" s="59">
        <f>અGU!AA9</f>
        <v>36</v>
      </c>
      <c r="H10" s="58">
        <f>AUPCHA!M13</f>
        <v>25</v>
      </c>
      <c r="I10" s="58">
        <f>'SVA '!D9</f>
        <v>18</v>
      </c>
      <c r="J10" s="58">
        <f>'અGU (2)'!AA9</f>
        <v>30</v>
      </c>
      <c r="K10" s="58">
        <f>'AUPCHA-2'!M13</f>
        <v>25</v>
      </c>
      <c r="L10" s="58">
        <f>'SVA-2'!D9</f>
        <v>18</v>
      </c>
      <c r="M10" s="60">
        <f t="shared" si="1"/>
        <v>152</v>
      </c>
      <c r="N10" s="58" t="str">
        <f t="shared" si="2"/>
        <v>B</v>
      </c>
      <c r="O10" s="58">
        <f>અG!AA9</f>
        <v>40</v>
      </c>
      <c r="P10" s="58">
        <f>AUPCHA!AA13</f>
        <v>25</v>
      </c>
      <c r="Q10" s="58">
        <f>'SVA '!E9</f>
        <v>19</v>
      </c>
      <c r="R10" s="58">
        <f>'અG (2)'!AA9</f>
        <v>32</v>
      </c>
      <c r="S10" s="58">
        <f>'AUPCHA-2'!AA13</f>
        <v>25</v>
      </c>
      <c r="T10" s="58">
        <f>'SVA-2'!E9</f>
        <v>19</v>
      </c>
      <c r="U10" s="60">
        <f t="shared" si="3"/>
        <v>160</v>
      </c>
      <c r="V10" s="58" t="str">
        <f t="shared" si="4"/>
        <v>A</v>
      </c>
      <c r="W10" s="58">
        <f>અH!AA9</f>
        <v>32</v>
      </c>
      <c r="X10" s="58">
        <f>AUPCHA!M52</f>
        <v>33</v>
      </c>
      <c r="Y10" s="58">
        <f>'SVA '!F9</f>
        <v>20</v>
      </c>
      <c r="Z10" s="58">
        <f>'અH (2)'!AA9</f>
        <v>32</v>
      </c>
      <c r="AA10" s="58">
        <f>'AUPCHA-2'!M52</f>
        <v>25</v>
      </c>
      <c r="AB10" s="58">
        <f>'SVA-2'!F9</f>
        <v>20</v>
      </c>
      <c r="AC10" s="60">
        <f t="shared" si="5"/>
        <v>162</v>
      </c>
      <c r="AD10" s="58" t="str">
        <f t="shared" si="6"/>
        <v>A</v>
      </c>
      <c r="AE10" s="58">
        <f>અS!AA9</f>
        <v>32</v>
      </c>
      <c r="AF10" s="58">
        <f>AUPCHA!AA52</f>
        <v>25</v>
      </c>
      <c r="AG10" s="58">
        <f>'SVA '!G9</f>
        <v>20</v>
      </c>
      <c r="AH10" s="58">
        <f>'અS (2)'!AA9</f>
        <v>34</v>
      </c>
      <c r="AI10" s="58">
        <f>'AUPCHA-2'!AA52</f>
        <v>25</v>
      </c>
      <c r="AJ10" s="58">
        <f>'SVA-2'!G9</f>
        <v>20</v>
      </c>
      <c r="AK10" s="60">
        <f t="shared" si="7"/>
        <v>156</v>
      </c>
      <c r="AL10" s="58" t="str">
        <f t="shared" si="8"/>
        <v>B</v>
      </c>
      <c r="AM10" s="58">
        <f>અA!AA9</f>
        <v>32</v>
      </c>
      <c r="AN10" s="58">
        <f>AUPCHA!M91</f>
        <v>25</v>
      </c>
      <c r="AO10" s="58">
        <f>'SVA '!H9</f>
        <v>17</v>
      </c>
      <c r="AP10" s="58">
        <f>'અA (2)'!AA9</f>
        <v>30</v>
      </c>
      <c r="AQ10" s="58">
        <f>'AUPCHA-2'!M91</f>
        <v>25</v>
      </c>
      <c r="AR10" s="58">
        <f>'SVA-2'!H9</f>
        <v>19</v>
      </c>
      <c r="AS10" s="60">
        <f t="shared" si="9"/>
        <v>148</v>
      </c>
      <c r="AT10" s="58" t="str">
        <f t="shared" si="10"/>
        <v>B</v>
      </c>
      <c r="AU10" s="58">
        <f>અVI!AA9</f>
        <v>28</v>
      </c>
      <c r="AV10" s="58">
        <f>AUPCHA!AA91</f>
        <v>25</v>
      </c>
      <c r="AW10" s="58">
        <f>'SVA '!I9</f>
        <v>20</v>
      </c>
      <c r="AX10" s="58">
        <f>'અVI (2)'!AA9</f>
        <v>35</v>
      </c>
      <c r="AY10" s="58">
        <f>'AUPCHA-2'!AA91</f>
        <v>25</v>
      </c>
      <c r="AZ10" s="58">
        <f>'SVA-2'!I9</f>
        <v>20</v>
      </c>
      <c r="BA10" s="60">
        <f t="shared" si="11"/>
        <v>153</v>
      </c>
      <c r="BB10" s="58" t="str">
        <f t="shared" si="12"/>
        <v>B</v>
      </c>
      <c r="BC10" s="58">
        <f>અSK!AA9</f>
        <v>29</v>
      </c>
      <c r="BD10" s="58">
        <f>AUPCHA!M130</f>
        <v>25</v>
      </c>
      <c r="BE10" s="58">
        <f>'SVA '!J9</f>
        <v>17</v>
      </c>
      <c r="BF10" s="58">
        <f>'અSK (2)'!AA9</f>
        <v>31</v>
      </c>
      <c r="BG10" s="58">
        <f>'AUPCHA-2'!M130</f>
        <v>25</v>
      </c>
      <c r="BH10" s="58">
        <f>'SVA-2'!J9</f>
        <v>19</v>
      </c>
      <c r="BI10" s="60">
        <f t="shared" si="13"/>
        <v>146</v>
      </c>
      <c r="BJ10" s="58" t="str">
        <f t="shared" si="14"/>
        <v>B</v>
      </c>
      <c r="BK10" s="58">
        <f>'પરિશિષ્ટ-બ g'!AT12</f>
        <v>326</v>
      </c>
      <c r="BL10" s="58" t="str">
        <f t="shared" si="15"/>
        <v>A</v>
      </c>
      <c r="BM10" s="60">
        <f t="shared" si="16"/>
        <v>1403</v>
      </c>
      <c r="BN10" s="58">
        <f t="shared" si="17"/>
        <v>78</v>
      </c>
      <c r="BO10" s="60" t="str">
        <f t="shared" si="0"/>
        <v>B</v>
      </c>
      <c r="BP10" s="46"/>
    </row>
    <row r="11" spans="1:68" s="5" customFormat="1" ht="30" customHeight="1">
      <c r="A11" s="5">
        <v>4</v>
      </c>
      <c r="B11" s="42">
        <f>'STD-8'!D5</f>
        <v>4</v>
      </c>
      <c r="C11" s="47" t="str">
        <f>'STD-8'!E5</f>
        <v>riviL mih\Si rm(SiBiie</v>
      </c>
      <c r="D11" s="62">
        <f>'STD-8'!C5</f>
        <v>1185</v>
      </c>
      <c r="E11" s="63" t="str">
        <f>'STD-8'!B5</f>
        <v>29/6/02</v>
      </c>
      <c r="F11" s="90">
        <v>231</v>
      </c>
      <c r="G11" s="59">
        <f>અGU!AA10</f>
        <v>36</v>
      </c>
      <c r="H11" s="58">
        <f>AUPCHA!M14</f>
        <v>32</v>
      </c>
      <c r="I11" s="58">
        <f>'SVA '!D10</f>
        <v>20</v>
      </c>
      <c r="J11" s="58">
        <f>'અGU (2)'!AA10</f>
        <v>32</v>
      </c>
      <c r="K11" s="58">
        <f>'AUPCHA-2'!M14</f>
        <v>32</v>
      </c>
      <c r="L11" s="58">
        <f>'SVA-2'!D10</f>
        <v>20</v>
      </c>
      <c r="M11" s="60">
        <f t="shared" si="1"/>
        <v>172</v>
      </c>
      <c r="N11" s="58" t="str">
        <f t="shared" si="2"/>
        <v>A</v>
      </c>
      <c r="O11" s="58">
        <f>અG!AA10</f>
        <v>34</v>
      </c>
      <c r="P11" s="58">
        <f>AUPCHA!AA14</f>
        <v>32</v>
      </c>
      <c r="Q11" s="58">
        <f>'SVA '!E10</f>
        <v>20</v>
      </c>
      <c r="R11" s="58">
        <f>'અG (2)'!AA10</f>
        <v>34</v>
      </c>
      <c r="S11" s="58">
        <f>'AUPCHA-2'!AA14</f>
        <v>32</v>
      </c>
      <c r="T11" s="58">
        <f>'SVA-2'!E10</f>
        <v>20</v>
      </c>
      <c r="U11" s="60">
        <f t="shared" si="3"/>
        <v>172</v>
      </c>
      <c r="V11" s="58" t="str">
        <f t="shared" si="4"/>
        <v>A</v>
      </c>
      <c r="W11" s="58">
        <f>અH!AA10</f>
        <v>34</v>
      </c>
      <c r="X11" s="58">
        <f>AUPCHA!M53</f>
        <v>33</v>
      </c>
      <c r="Y11" s="58">
        <f>'SVA '!F10</f>
        <v>20</v>
      </c>
      <c r="Z11" s="58">
        <f>'અH (2)'!AA10</f>
        <v>34</v>
      </c>
      <c r="AA11" s="58">
        <f>'AUPCHA-2'!M53</f>
        <v>32</v>
      </c>
      <c r="AB11" s="58">
        <f>'SVA-2'!F10</f>
        <v>20</v>
      </c>
      <c r="AC11" s="60">
        <f t="shared" si="5"/>
        <v>173</v>
      </c>
      <c r="AD11" s="58" t="str">
        <f t="shared" si="6"/>
        <v>A</v>
      </c>
      <c r="AE11" s="58">
        <f>અS!AA10</f>
        <v>32</v>
      </c>
      <c r="AF11" s="58">
        <f>AUPCHA!AA53</f>
        <v>32</v>
      </c>
      <c r="AG11" s="58">
        <f>'SVA '!G10</f>
        <v>20</v>
      </c>
      <c r="AH11" s="58">
        <f>'અS (2)'!AA10</f>
        <v>34</v>
      </c>
      <c r="AI11" s="58">
        <f>'AUPCHA-2'!AA53</f>
        <v>32</v>
      </c>
      <c r="AJ11" s="58">
        <f>'SVA-2'!G10</f>
        <v>20</v>
      </c>
      <c r="AK11" s="60">
        <f t="shared" si="7"/>
        <v>170</v>
      </c>
      <c r="AL11" s="58" t="str">
        <f t="shared" si="8"/>
        <v>A</v>
      </c>
      <c r="AM11" s="58">
        <f>અA!AA10</f>
        <v>34</v>
      </c>
      <c r="AN11" s="58">
        <f>AUPCHA!M92</f>
        <v>32</v>
      </c>
      <c r="AO11" s="58">
        <f>'SVA '!H10</f>
        <v>19</v>
      </c>
      <c r="AP11" s="58">
        <f>'અA (2)'!AA10</f>
        <v>32</v>
      </c>
      <c r="AQ11" s="58">
        <f>'AUPCHA-2'!M92</f>
        <v>32</v>
      </c>
      <c r="AR11" s="58">
        <f>'SVA-2'!H10</f>
        <v>20</v>
      </c>
      <c r="AS11" s="60">
        <f t="shared" si="9"/>
        <v>169</v>
      </c>
      <c r="AT11" s="58" t="str">
        <f t="shared" si="10"/>
        <v>A</v>
      </c>
      <c r="AU11" s="58">
        <f>અVI!AA10</f>
        <v>33</v>
      </c>
      <c r="AV11" s="58">
        <f>AUPCHA!AA92</f>
        <v>32</v>
      </c>
      <c r="AW11" s="58">
        <f>'SVA '!I10</f>
        <v>20</v>
      </c>
      <c r="AX11" s="58">
        <f>'અVI (2)'!AA10</f>
        <v>33</v>
      </c>
      <c r="AY11" s="58">
        <f>'AUPCHA-2'!AA92</f>
        <v>32</v>
      </c>
      <c r="AZ11" s="58">
        <f>'SVA-2'!I10</f>
        <v>20</v>
      </c>
      <c r="BA11" s="60">
        <f t="shared" si="11"/>
        <v>170</v>
      </c>
      <c r="BB11" s="58" t="str">
        <f t="shared" si="12"/>
        <v>A</v>
      </c>
      <c r="BC11" s="58">
        <f>અSK!AA10</f>
        <v>36</v>
      </c>
      <c r="BD11" s="58">
        <f>AUPCHA!M131</f>
        <v>32</v>
      </c>
      <c r="BE11" s="58">
        <f>'SVA '!J10</f>
        <v>18</v>
      </c>
      <c r="BF11" s="58">
        <f>'અSK (2)'!AA10</f>
        <v>38</v>
      </c>
      <c r="BG11" s="58">
        <f>'AUPCHA-2'!M131</f>
        <v>32</v>
      </c>
      <c r="BH11" s="58">
        <f>'SVA-2'!J10</f>
        <v>20</v>
      </c>
      <c r="BI11" s="60">
        <f t="shared" si="13"/>
        <v>176</v>
      </c>
      <c r="BJ11" s="58" t="str">
        <f t="shared" si="14"/>
        <v>A</v>
      </c>
      <c r="BK11" s="58">
        <f>'પરિશિષ્ટ-બ g'!AT14</f>
        <v>338</v>
      </c>
      <c r="BL11" s="58" t="str">
        <f t="shared" si="15"/>
        <v>A</v>
      </c>
      <c r="BM11" s="60">
        <f t="shared" si="16"/>
        <v>1540</v>
      </c>
      <c r="BN11" s="58">
        <f t="shared" si="17"/>
        <v>86</v>
      </c>
      <c r="BO11" s="60" t="str">
        <f t="shared" si="0"/>
        <v>A</v>
      </c>
      <c r="BP11" s="46"/>
    </row>
    <row r="12" spans="1:68" s="5" customFormat="1" ht="30" customHeight="1">
      <c r="A12" s="5">
        <v>5</v>
      </c>
      <c r="B12" s="42">
        <f>'STD-8'!D6</f>
        <v>5</v>
      </c>
      <c r="C12" s="47" t="str">
        <f>'STD-8'!E6</f>
        <v>piT\li piiWi^k#miir g_NivItiBiie</v>
      </c>
      <c r="D12" s="62">
        <f>'STD-8'!C6</f>
        <v>1125</v>
      </c>
      <c r="E12" s="63">
        <f>'STD-8'!B6</f>
        <v>37779</v>
      </c>
      <c r="F12" s="90">
        <v>42</v>
      </c>
      <c r="G12" s="59">
        <f>અGU!AA11</f>
        <v>28</v>
      </c>
      <c r="H12" s="58">
        <f>AUPCHA!M15</f>
        <v>32</v>
      </c>
      <c r="I12" s="58">
        <f>'SVA '!D11</f>
        <v>16</v>
      </c>
      <c r="J12" s="58">
        <f>'અGU (2)'!AA11</f>
        <v>28</v>
      </c>
      <c r="K12" s="58">
        <f>'AUPCHA-2'!M15</f>
        <v>32</v>
      </c>
      <c r="L12" s="58">
        <f>'SVA-2'!D11</f>
        <v>0</v>
      </c>
      <c r="M12" s="60">
        <f t="shared" si="1"/>
        <v>136</v>
      </c>
      <c r="N12" s="58" t="str">
        <f t="shared" si="2"/>
        <v>B</v>
      </c>
      <c r="O12" s="58">
        <f>અG!AA11</f>
        <v>24</v>
      </c>
      <c r="P12" s="58">
        <f>AUPCHA!AA15</f>
        <v>32</v>
      </c>
      <c r="Q12" s="58">
        <f>'SVA '!E11</f>
        <v>16</v>
      </c>
      <c r="R12" s="58">
        <f>'અG (2)'!AA11</f>
        <v>30</v>
      </c>
      <c r="S12" s="58">
        <f>'AUPCHA-2'!AA15</f>
        <v>32</v>
      </c>
      <c r="T12" s="58">
        <f>'SVA-2'!E11</f>
        <v>0</v>
      </c>
      <c r="U12" s="60">
        <f t="shared" si="3"/>
        <v>134</v>
      </c>
      <c r="V12" s="58" t="str">
        <f t="shared" si="4"/>
        <v>B</v>
      </c>
      <c r="W12" s="58">
        <f>અH!AA11</f>
        <v>22</v>
      </c>
      <c r="X12" s="58">
        <f>AUPCHA!M54</f>
        <v>21</v>
      </c>
      <c r="Y12" s="58">
        <f>'SVA '!F11</f>
        <v>17</v>
      </c>
      <c r="Z12" s="58">
        <f>'અH (2)'!AA11</f>
        <v>34</v>
      </c>
      <c r="AA12" s="58">
        <f>'AUPCHA-2'!M54</f>
        <v>32</v>
      </c>
      <c r="AB12" s="58">
        <f>'SVA-2'!F11</f>
        <v>0</v>
      </c>
      <c r="AC12" s="60">
        <f t="shared" si="5"/>
        <v>126</v>
      </c>
      <c r="AD12" s="58" t="str">
        <f t="shared" si="6"/>
        <v>C</v>
      </c>
      <c r="AE12" s="58">
        <f>અS!AA11</f>
        <v>16</v>
      </c>
      <c r="AF12" s="58">
        <f>AUPCHA!AA54</f>
        <v>32</v>
      </c>
      <c r="AG12" s="58">
        <f>'SVA '!G11</f>
        <v>17</v>
      </c>
      <c r="AH12" s="58">
        <f>'અS (2)'!AA11</f>
        <v>34</v>
      </c>
      <c r="AI12" s="58">
        <f>'AUPCHA-2'!AA54</f>
        <v>32</v>
      </c>
      <c r="AJ12" s="58">
        <f>'SVA-2'!G11</f>
        <v>0</v>
      </c>
      <c r="AK12" s="60">
        <f t="shared" si="7"/>
        <v>131</v>
      </c>
      <c r="AL12" s="58" t="str">
        <f t="shared" si="8"/>
        <v>B</v>
      </c>
      <c r="AM12" s="58">
        <f>અA!AA11</f>
        <v>30</v>
      </c>
      <c r="AN12" s="58">
        <f>AUPCHA!M93</f>
        <v>32</v>
      </c>
      <c r="AO12" s="58">
        <f>'SVA '!H11</f>
        <v>15</v>
      </c>
      <c r="AP12" s="58">
        <f>'અA (2)'!AA11</f>
        <v>28</v>
      </c>
      <c r="AQ12" s="58">
        <f>'AUPCHA-2'!M93</f>
        <v>32</v>
      </c>
      <c r="AR12" s="58">
        <f>'SVA-2'!H11</f>
        <v>0</v>
      </c>
      <c r="AS12" s="60">
        <f t="shared" si="9"/>
        <v>137</v>
      </c>
      <c r="AT12" s="58" t="str">
        <f t="shared" si="10"/>
        <v>B</v>
      </c>
      <c r="AU12" s="58">
        <f>અVI!AA11</f>
        <v>25</v>
      </c>
      <c r="AV12" s="58">
        <f>AUPCHA!AA93</f>
        <v>32</v>
      </c>
      <c r="AW12" s="58">
        <f>'SVA '!I11</f>
        <v>18</v>
      </c>
      <c r="AX12" s="58">
        <f>'અVI (2)'!AA11</f>
        <v>33</v>
      </c>
      <c r="AY12" s="58">
        <f>'AUPCHA-2'!AA93</f>
        <v>32</v>
      </c>
      <c r="AZ12" s="58">
        <f>'SVA-2'!I11</f>
        <v>0</v>
      </c>
      <c r="BA12" s="60">
        <f t="shared" si="11"/>
        <v>140</v>
      </c>
      <c r="BB12" s="58" t="str">
        <f t="shared" si="12"/>
        <v>B</v>
      </c>
      <c r="BC12" s="58">
        <f>અSK!AA11</f>
        <v>36</v>
      </c>
      <c r="BD12" s="58">
        <f>AUPCHA!M132</f>
        <v>32</v>
      </c>
      <c r="BE12" s="58">
        <f>'SVA '!J11</f>
        <v>16</v>
      </c>
      <c r="BF12" s="58">
        <f>'અSK (2)'!AA11</f>
        <v>27</v>
      </c>
      <c r="BG12" s="58">
        <f>'AUPCHA-2'!M132</f>
        <v>32</v>
      </c>
      <c r="BH12" s="58">
        <f>'SVA-2'!J11</f>
        <v>0</v>
      </c>
      <c r="BI12" s="60">
        <f t="shared" si="13"/>
        <v>143</v>
      </c>
      <c r="BJ12" s="58" t="str">
        <f t="shared" si="14"/>
        <v>B</v>
      </c>
      <c r="BK12" s="58">
        <f>'પરિશિષ્ટ-બ g'!AT16</f>
        <v>349</v>
      </c>
      <c r="BL12" s="58" t="str">
        <f t="shared" si="15"/>
        <v>A</v>
      </c>
      <c r="BM12" s="60">
        <f t="shared" si="16"/>
        <v>1296</v>
      </c>
      <c r="BN12" s="58">
        <f t="shared" si="17"/>
        <v>72</v>
      </c>
      <c r="BO12" s="60" t="str">
        <f t="shared" si="0"/>
        <v>B</v>
      </c>
      <c r="BP12" s="46"/>
    </row>
    <row r="13" spans="1:68" s="5" customFormat="1" ht="30" customHeight="1">
      <c r="A13" s="5">
        <v>6</v>
      </c>
      <c r="B13" s="42">
        <f>'STD-8'!D7</f>
        <v>6</v>
      </c>
      <c r="C13" s="47" t="str">
        <f>'STD-8'!E7</f>
        <v>si(lIk&amp; dSirWiJ tilisIgiJ</v>
      </c>
      <c r="D13" s="62">
        <f>'STD-8'!C7</f>
        <v>1124</v>
      </c>
      <c r="E13" s="63" t="str">
        <f>'STD-8'!B7</f>
        <v>30/6/2003</v>
      </c>
      <c r="F13" s="90">
        <v>221</v>
      </c>
      <c r="G13" s="59">
        <f>અGU!AA12</f>
        <v>36</v>
      </c>
      <c r="H13" s="58">
        <f>AUPCHA!M16</f>
        <v>30</v>
      </c>
      <c r="I13" s="58">
        <f>'SVA '!D12</f>
        <v>18</v>
      </c>
      <c r="J13" s="58">
        <f>'અGU (2)'!AA12</f>
        <v>36</v>
      </c>
      <c r="K13" s="58">
        <f>'AUPCHA-2'!M16</f>
        <v>30</v>
      </c>
      <c r="L13" s="58">
        <f>'SVA-2'!D12</f>
        <v>19</v>
      </c>
      <c r="M13" s="60">
        <f t="shared" si="1"/>
        <v>169</v>
      </c>
      <c r="N13" s="58" t="str">
        <f t="shared" si="2"/>
        <v>A</v>
      </c>
      <c r="O13" s="58">
        <f>અG!AA12</f>
        <v>32</v>
      </c>
      <c r="P13" s="58">
        <f>AUPCHA!AA16</f>
        <v>30</v>
      </c>
      <c r="Q13" s="58">
        <f>'SVA '!E12</f>
        <v>19</v>
      </c>
      <c r="R13" s="58">
        <f>'અG (2)'!AA12</f>
        <v>38</v>
      </c>
      <c r="S13" s="58">
        <f>'AUPCHA-2'!AA16</f>
        <v>30</v>
      </c>
      <c r="T13" s="58">
        <f>'SVA-2'!E12</f>
        <v>20</v>
      </c>
      <c r="U13" s="60">
        <f t="shared" si="3"/>
        <v>169</v>
      </c>
      <c r="V13" s="58" t="str">
        <f t="shared" si="4"/>
        <v>A</v>
      </c>
      <c r="W13" s="58">
        <f>અH!AA12</f>
        <v>36</v>
      </c>
      <c r="X13" s="58">
        <f>AUPCHA!M55</f>
        <v>33</v>
      </c>
      <c r="Y13" s="58">
        <f>'SVA '!F12</f>
        <v>20</v>
      </c>
      <c r="Z13" s="58">
        <f>'અH (2)'!AA12</f>
        <v>36</v>
      </c>
      <c r="AA13" s="58">
        <f>'AUPCHA-2'!M55</f>
        <v>30</v>
      </c>
      <c r="AB13" s="58">
        <f>'SVA-2'!F12</f>
        <v>20</v>
      </c>
      <c r="AC13" s="60">
        <f t="shared" si="5"/>
        <v>175</v>
      </c>
      <c r="AD13" s="58" t="str">
        <f t="shared" si="6"/>
        <v>A</v>
      </c>
      <c r="AE13" s="58">
        <f>અS!AA12</f>
        <v>36</v>
      </c>
      <c r="AF13" s="58">
        <f>AUPCHA!AA55</f>
        <v>30</v>
      </c>
      <c r="AG13" s="58">
        <f>'SVA '!G12</f>
        <v>20</v>
      </c>
      <c r="AH13" s="58">
        <f>'અS (2)'!AA12</f>
        <v>36</v>
      </c>
      <c r="AI13" s="58">
        <f>'AUPCHA-2'!AA55</f>
        <v>30</v>
      </c>
      <c r="AJ13" s="58">
        <f>'SVA-2'!G12</f>
        <v>20</v>
      </c>
      <c r="AK13" s="60">
        <f t="shared" si="7"/>
        <v>172</v>
      </c>
      <c r="AL13" s="58" t="str">
        <f t="shared" si="8"/>
        <v>A</v>
      </c>
      <c r="AM13" s="58">
        <f>અA!AA12</f>
        <v>38</v>
      </c>
      <c r="AN13" s="58">
        <f>AUPCHA!M94</f>
        <v>30</v>
      </c>
      <c r="AO13" s="58">
        <f>'SVA '!H12</f>
        <v>18</v>
      </c>
      <c r="AP13" s="58">
        <f>'અA (2)'!AA12</f>
        <v>34</v>
      </c>
      <c r="AQ13" s="58">
        <f>'AUPCHA-2'!M94</f>
        <v>30</v>
      </c>
      <c r="AR13" s="58">
        <f>'SVA-2'!H12</f>
        <v>18</v>
      </c>
      <c r="AS13" s="60">
        <f t="shared" si="9"/>
        <v>168</v>
      </c>
      <c r="AT13" s="58" t="str">
        <f t="shared" si="10"/>
        <v>A</v>
      </c>
      <c r="AU13" s="58">
        <f>અVI!AA12</f>
        <v>35</v>
      </c>
      <c r="AV13" s="58">
        <f>AUPCHA!AA94</f>
        <v>30</v>
      </c>
      <c r="AW13" s="58">
        <f>'SVA '!I12</f>
        <v>20</v>
      </c>
      <c r="AX13" s="58">
        <f>'અVI (2)'!AA12</f>
        <v>38</v>
      </c>
      <c r="AY13" s="58">
        <f>'AUPCHA-2'!AA94</f>
        <v>30</v>
      </c>
      <c r="AZ13" s="58">
        <f>'SVA-2'!I12</f>
        <v>20</v>
      </c>
      <c r="BA13" s="60">
        <f t="shared" si="11"/>
        <v>173</v>
      </c>
      <c r="BB13" s="58" t="str">
        <f t="shared" si="12"/>
        <v>A</v>
      </c>
      <c r="BC13" s="58">
        <f>અSK!AA12</f>
        <v>40</v>
      </c>
      <c r="BD13" s="58">
        <f>AUPCHA!M133</f>
        <v>30</v>
      </c>
      <c r="BE13" s="58">
        <f>'SVA '!J12</f>
        <v>18</v>
      </c>
      <c r="BF13" s="58">
        <f>'અSK (2)'!AA12</f>
        <v>38</v>
      </c>
      <c r="BG13" s="58">
        <f>'AUPCHA-2'!M133</f>
        <v>30</v>
      </c>
      <c r="BH13" s="58">
        <f>'SVA-2'!J12</f>
        <v>18</v>
      </c>
      <c r="BI13" s="60">
        <f t="shared" si="13"/>
        <v>174</v>
      </c>
      <c r="BJ13" s="58" t="str">
        <f t="shared" si="14"/>
        <v>A</v>
      </c>
      <c r="BK13" s="58">
        <f>'પરિશિષ્ટ-બ g'!AT18</f>
        <v>375</v>
      </c>
      <c r="BL13" s="58" t="str">
        <f t="shared" si="15"/>
        <v>A</v>
      </c>
      <c r="BM13" s="60">
        <f t="shared" si="16"/>
        <v>1575</v>
      </c>
      <c r="BN13" s="58">
        <f t="shared" si="17"/>
        <v>88</v>
      </c>
      <c r="BO13" s="60" t="str">
        <f t="shared" si="0"/>
        <v>A</v>
      </c>
      <c r="BP13" s="46"/>
    </row>
    <row r="14" spans="1:68" s="5" customFormat="1" ht="30" customHeight="1">
      <c r="A14" s="5">
        <v>7</v>
      </c>
      <c r="B14" s="42">
        <f>'STD-8'!D8</f>
        <v>7</v>
      </c>
      <c r="C14" s="47" t="str">
        <f>'STD-8'!E8</f>
        <v>zilii aj#^ni*soih *vik`mi*soih</v>
      </c>
      <c r="D14" s="62">
        <f>'STD-8'!C8</f>
        <v>1149</v>
      </c>
      <c r="E14" s="63" t="str">
        <f>'STD-8'!B8</f>
        <v>25/6/2002</v>
      </c>
      <c r="F14" s="90">
        <v>228</v>
      </c>
      <c r="G14" s="59">
        <f>અGU!AA13</f>
        <v>36</v>
      </c>
      <c r="H14" s="58">
        <f>AUPCHA!M17</f>
        <v>28</v>
      </c>
      <c r="I14" s="58">
        <f>'SVA '!D13</f>
        <v>19</v>
      </c>
      <c r="J14" s="58">
        <f>'અGU (2)'!AA13</f>
        <v>26</v>
      </c>
      <c r="K14" s="58">
        <f>'AUPCHA-2'!M17</f>
        <v>28</v>
      </c>
      <c r="L14" s="58">
        <f>'SVA-2'!D13</f>
        <v>19</v>
      </c>
      <c r="M14" s="60">
        <f t="shared" si="1"/>
        <v>156</v>
      </c>
      <c r="N14" s="58" t="str">
        <f t="shared" si="2"/>
        <v>B</v>
      </c>
      <c r="O14" s="58">
        <f>અG!AA13</f>
        <v>20</v>
      </c>
      <c r="P14" s="58">
        <f>AUPCHA!AA17</f>
        <v>28</v>
      </c>
      <c r="Q14" s="58">
        <f>'SVA '!E13</f>
        <v>19</v>
      </c>
      <c r="R14" s="58">
        <f>'અG (2)'!AA13</f>
        <v>22</v>
      </c>
      <c r="S14" s="58">
        <f>'AUPCHA-2'!AA17</f>
        <v>28</v>
      </c>
      <c r="T14" s="58">
        <f>'SVA-2'!E13</f>
        <v>20</v>
      </c>
      <c r="U14" s="60">
        <f t="shared" si="3"/>
        <v>137</v>
      </c>
      <c r="V14" s="58" t="str">
        <f t="shared" si="4"/>
        <v>B</v>
      </c>
      <c r="W14" s="58">
        <f>અH!AA13</f>
        <v>36</v>
      </c>
      <c r="X14" s="58">
        <f>AUPCHA!M56</f>
        <v>30</v>
      </c>
      <c r="Y14" s="58">
        <f>'SVA '!F13</f>
        <v>20</v>
      </c>
      <c r="Z14" s="58">
        <f>'અH (2)'!AA13</f>
        <v>36</v>
      </c>
      <c r="AA14" s="58">
        <f>'AUPCHA-2'!M56</f>
        <v>28</v>
      </c>
      <c r="AB14" s="58">
        <f>'SVA-2'!F13</f>
        <v>20</v>
      </c>
      <c r="AC14" s="60">
        <f t="shared" si="5"/>
        <v>170</v>
      </c>
      <c r="AD14" s="58" t="str">
        <f t="shared" si="6"/>
        <v>A</v>
      </c>
      <c r="AE14" s="58">
        <f>અS!AA13</f>
        <v>36</v>
      </c>
      <c r="AF14" s="58">
        <f>AUPCHA!AA56</f>
        <v>28</v>
      </c>
      <c r="AG14" s="58">
        <f>'SVA '!G13</f>
        <v>20</v>
      </c>
      <c r="AH14" s="58">
        <f>'અS (2)'!AA13</f>
        <v>38</v>
      </c>
      <c r="AI14" s="58">
        <f>'AUPCHA-2'!AA56</f>
        <v>28</v>
      </c>
      <c r="AJ14" s="58">
        <f>'SVA-2'!G13</f>
        <v>20</v>
      </c>
      <c r="AK14" s="60">
        <f t="shared" si="7"/>
        <v>170</v>
      </c>
      <c r="AL14" s="58" t="str">
        <f t="shared" si="8"/>
        <v>A</v>
      </c>
      <c r="AM14" s="58">
        <f>અA!AA13</f>
        <v>22</v>
      </c>
      <c r="AN14" s="58">
        <f>AUPCHA!M95</f>
        <v>28</v>
      </c>
      <c r="AO14" s="58">
        <f>'SVA '!H13</f>
        <v>18</v>
      </c>
      <c r="AP14" s="58">
        <f>'અA (2)'!AA13</f>
        <v>24</v>
      </c>
      <c r="AQ14" s="58">
        <f>'AUPCHA-2'!M95</f>
        <v>28</v>
      </c>
      <c r="AR14" s="58">
        <f>'SVA-2'!H13</f>
        <v>19</v>
      </c>
      <c r="AS14" s="60">
        <f t="shared" si="9"/>
        <v>139</v>
      </c>
      <c r="AT14" s="58" t="str">
        <f t="shared" si="10"/>
        <v>B</v>
      </c>
      <c r="AU14" s="58">
        <f>અVI!AA13</f>
        <v>23</v>
      </c>
      <c r="AV14" s="58">
        <f>AUPCHA!AA95</f>
        <v>28</v>
      </c>
      <c r="AW14" s="58">
        <f>'SVA '!I13</f>
        <v>20</v>
      </c>
      <c r="AX14" s="58">
        <f>'અVI (2)'!AA13</f>
        <v>21</v>
      </c>
      <c r="AY14" s="58">
        <f>'AUPCHA-2'!AA95</f>
        <v>28</v>
      </c>
      <c r="AZ14" s="58">
        <f>'SVA-2'!I13</f>
        <v>20</v>
      </c>
      <c r="BA14" s="60">
        <f t="shared" si="11"/>
        <v>140</v>
      </c>
      <c r="BB14" s="58" t="str">
        <f t="shared" si="12"/>
        <v>B</v>
      </c>
      <c r="BC14" s="58">
        <f>અSK!AA13</f>
        <v>31</v>
      </c>
      <c r="BD14" s="58">
        <f>AUPCHA!M134</f>
        <v>28</v>
      </c>
      <c r="BE14" s="58">
        <f>'SVA '!J13</f>
        <v>19</v>
      </c>
      <c r="BF14" s="58">
        <f>'અSK (2)'!AA13</f>
        <v>24</v>
      </c>
      <c r="BG14" s="58">
        <f>'AUPCHA-2'!M134</f>
        <v>28</v>
      </c>
      <c r="BH14" s="58">
        <f>'SVA-2'!J13</f>
        <v>19</v>
      </c>
      <c r="BI14" s="60">
        <f t="shared" si="13"/>
        <v>149</v>
      </c>
      <c r="BJ14" s="58" t="str">
        <f t="shared" si="14"/>
        <v>B</v>
      </c>
      <c r="BK14" s="58">
        <f>'પરિશિષ્ટ-બ g'!AT20</f>
        <v>343</v>
      </c>
      <c r="BL14" s="58" t="str">
        <f t="shared" si="15"/>
        <v>A</v>
      </c>
      <c r="BM14" s="60">
        <f t="shared" si="16"/>
        <v>1404</v>
      </c>
      <c r="BN14" s="58">
        <f t="shared" si="17"/>
        <v>78</v>
      </c>
      <c r="BO14" s="60" t="str">
        <f t="shared" si="0"/>
        <v>B</v>
      </c>
      <c r="BP14" s="46"/>
    </row>
    <row r="15" spans="1:68" s="5" customFormat="1" ht="30" customHeight="1">
      <c r="A15" s="5">
        <v>8</v>
      </c>
      <c r="B15" s="42">
        <f>'STD-8'!D9</f>
        <v>8</v>
      </c>
      <c r="C15" s="47" t="str">
        <f>'STD-8'!E9</f>
        <v>Qik(r *Silpiib(ni s(owiiJ</v>
      </c>
      <c r="D15" s="62">
        <f>'STD-8'!C9</f>
        <v>1130</v>
      </c>
      <c r="E15" s="63">
        <f>'STD-8'!B9</f>
        <v>37687</v>
      </c>
      <c r="F15" s="90">
        <v>220</v>
      </c>
      <c r="G15" s="59">
        <f>અGU!AA14</f>
        <v>28</v>
      </c>
      <c r="H15" s="58">
        <f>AUPCHA!M18</f>
        <v>20</v>
      </c>
      <c r="I15" s="58">
        <f>'SVA '!D14</f>
        <v>17</v>
      </c>
      <c r="J15" s="58">
        <f>'અGU (2)'!AA14</f>
        <v>26</v>
      </c>
      <c r="K15" s="58">
        <f>'AUPCHA-2'!M18</f>
        <v>20</v>
      </c>
      <c r="L15" s="58">
        <f>'SVA-2'!D14</f>
        <v>18</v>
      </c>
      <c r="M15" s="60">
        <f t="shared" si="1"/>
        <v>129</v>
      </c>
      <c r="N15" s="58" t="str">
        <f t="shared" si="2"/>
        <v>C</v>
      </c>
      <c r="O15" s="58">
        <f>અG!AA14</f>
        <v>20</v>
      </c>
      <c r="P15" s="58">
        <f>AUPCHA!AA18</f>
        <v>20</v>
      </c>
      <c r="Q15" s="58">
        <f>'SVA '!E14</f>
        <v>18</v>
      </c>
      <c r="R15" s="58">
        <f>'અG (2)'!AA14</f>
        <v>24</v>
      </c>
      <c r="S15" s="58">
        <f>'AUPCHA-2'!AA18</f>
        <v>20</v>
      </c>
      <c r="T15" s="58">
        <f>'SVA-2'!E14</f>
        <v>18</v>
      </c>
      <c r="U15" s="60">
        <f t="shared" si="3"/>
        <v>120</v>
      </c>
      <c r="V15" s="58" t="str">
        <f t="shared" si="4"/>
        <v>C</v>
      </c>
      <c r="W15" s="58">
        <f>અH!AA14</f>
        <v>30</v>
      </c>
      <c r="X15" s="58">
        <f>AUPCHA!M57</f>
        <v>12</v>
      </c>
      <c r="Y15" s="58">
        <f>'SVA '!F14</f>
        <v>17</v>
      </c>
      <c r="Z15" s="58">
        <f>'અH (2)'!AA14</f>
        <v>30</v>
      </c>
      <c r="AA15" s="58">
        <f>'AUPCHA-2'!M57</f>
        <v>20</v>
      </c>
      <c r="AB15" s="58">
        <f>'SVA-2'!F14</f>
        <v>18</v>
      </c>
      <c r="AC15" s="60">
        <f t="shared" si="5"/>
        <v>127</v>
      </c>
      <c r="AD15" s="58" t="str">
        <f t="shared" si="6"/>
        <v>C</v>
      </c>
      <c r="AE15" s="58">
        <f>અS!AA14</f>
        <v>28</v>
      </c>
      <c r="AF15" s="58">
        <f>AUPCHA!AA57</f>
        <v>20</v>
      </c>
      <c r="AG15" s="58">
        <f>'SVA '!G14</f>
        <v>17</v>
      </c>
      <c r="AH15" s="58">
        <f>'અS (2)'!AA14</f>
        <v>30</v>
      </c>
      <c r="AI15" s="58">
        <f>'AUPCHA-2'!AA57</f>
        <v>20</v>
      </c>
      <c r="AJ15" s="58">
        <f>'SVA-2'!G14</f>
        <v>18</v>
      </c>
      <c r="AK15" s="60">
        <f t="shared" si="7"/>
        <v>133</v>
      </c>
      <c r="AL15" s="58" t="str">
        <f t="shared" si="8"/>
        <v>B</v>
      </c>
      <c r="AM15" s="58">
        <f>અA!AA14</f>
        <v>24</v>
      </c>
      <c r="AN15" s="58">
        <f>AUPCHA!M96</f>
        <v>20</v>
      </c>
      <c r="AO15" s="58">
        <f>'SVA '!H14</f>
        <v>17</v>
      </c>
      <c r="AP15" s="58">
        <f>'અA (2)'!AA14</f>
        <v>24</v>
      </c>
      <c r="AQ15" s="58">
        <f>'AUPCHA-2'!M96</f>
        <v>20</v>
      </c>
      <c r="AR15" s="58">
        <f>'SVA-2'!H14</f>
        <v>17</v>
      </c>
      <c r="AS15" s="60">
        <f t="shared" si="9"/>
        <v>122</v>
      </c>
      <c r="AT15" s="58" t="str">
        <f t="shared" si="10"/>
        <v>C</v>
      </c>
      <c r="AU15" s="58">
        <f>અVI!AA14</f>
        <v>25</v>
      </c>
      <c r="AV15" s="58">
        <f>AUPCHA!AA96</f>
        <v>20</v>
      </c>
      <c r="AW15" s="58">
        <f>'SVA '!I14</f>
        <v>18</v>
      </c>
      <c r="AX15" s="58">
        <f>'અVI (2)'!AA14</f>
        <v>33</v>
      </c>
      <c r="AY15" s="58">
        <f>'AUPCHA-2'!AA96</f>
        <v>20</v>
      </c>
      <c r="AZ15" s="58">
        <f>'SVA-2'!I14</f>
        <v>19</v>
      </c>
      <c r="BA15" s="60">
        <f t="shared" si="11"/>
        <v>135</v>
      </c>
      <c r="BB15" s="58" t="str">
        <f t="shared" si="12"/>
        <v>B</v>
      </c>
      <c r="BC15" s="58">
        <f>અSK!AA14</f>
        <v>33</v>
      </c>
      <c r="BD15" s="58">
        <f>AUPCHA!M135</f>
        <v>20</v>
      </c>
      <c r="BE15" s="58">
        <f>'SVA '!J14</f>
        <v>17</v>
      </c>
      <c r="BF15" s="58">
        <f>'અSK (2)'!AA14</f>
        <v>29</v>
      </c>
      <c r="BG15" s="58">
        <f>'AUPCHA-2'!M135</f>
        <v>20</v>
      </c>
      <c r="BH15" s="58">
        <f>'SVA-2'!J14</f>
        <v>17</v>
      </c>
      <c r="BI15" s="60">
        <f t="shared" si="13"/>
        <v>136</v>
      </c>
      <c r="BJ15" s="58" t="str">
        <f t="shared" si="14"/>
        <v>B</v>
      </c>
      <c r="BK15" s="58">
        <f>'પરિશિષ્ટ-બ g'!AT22</f>
        <v>342</v>
      </c>
      <c r="BL15" s="58" t="str">
        <f t="shared" si="15"/>
        <v>A</v>
      </c>
      <c r="BM15" s="60">
        <f t="shared" si="16"/>
        <v>1244</v>
      </c>
      <c r="BN15" s="58">
        <f t="shared" si="17"/>
        <v>69</v>
      </c>
      <c r="BO15" s="60" t="str">
        <f t="shared" si="0"/>
        <v>B</v>
      </c>
      <c r="BP15" s="46"/>
    </row>
    <row r="16" spans="1:68" s="5" customFormat="1" ht="30" customHeight="1">
      <c r="A16" s="5">
        <v>9</v>
      </c>
      <c r="B16" s="42">
        <f>'STD-8'!D10</f>
        <v>9</v>
      </c>
      <c r="C16" s="47" t="str">
        <f>'STD-8'!E10</f>
        <v>Qik(r jigiV*tib(ni BiliiJ</v>
      </c>
      <c r="D16" s="62">
        <f>'STD-8'!C10</f>
        <v>1114</v>
      </c>
      <c r="E16" s="63" t="str">
        <f>'STD-8'!B10</f>
        <v>27/11/2001</v>
      </c>
      <c r="F16" s="90">
        <v>209</v>
      </c>
      <c r="G16" s="59">
        <f>અGU!AA15</f>
        <v>32</v>
      </c>
      <c r="H16" s="58">
        <f>AUPCHA!M19</f>
        <v>24</v>
      </c>
      <c r="I16" s="58">
        <f>'SVA '!D15</f>
        <v>17</v>
      </c>
      <c r="J16" s="58">
        <f>'અGU (2)'!AA15</f>
        <v>20</v>
      </c>
      <c r="K16" s="58">
        <f>'AUPCHA-2'!M19</f>
        <v>24</v>
      </c>
      <c r="L16" s="58">
        <f>'SVA-2'!D15</f>
        <v>19</v>
      </c>
      <c r="M16" s="60">
        <f t="shared" si="1"/>
        <v>136</v>
      </c>
      <c r="N16" s="58" t="str">
        <f t="shared" si="2"/>
        <v>B</v>
      </c>
      <c r="O16" s="58">
        <f>અG!AA15</f>
        <v>18</v>
      </c>
      <c r="P16" s="58">
        <f>AUPCHA!AA19</f>
        <v>24</v>
      </c>
      <c r="Q16" s="58">
        <f>'SVA '!E15</f>
        <v>17</v>
      </c>
      <c r="R16" s="58">
        <f>'અG (2)'!AA15</f>
        <v>22</v>
      </c>
      <c r="S16" s="58">
        <f>'AUPCHA-2'!AA19</f>
        <v>24</v>
      </c>
      <c r="T16" s="58">
        <f>'SVA-2'!E15</f>
        <v>18</v>
      </c>
      <c r="U16" s="60">
        <f t="shared" si="3"/>
        <v>123</v>
      </c>
      <c r="V16" s="58" t="str">
        <f t="shared" si="4"/>
        <v>C</v>
      </c>
      <c r="W16" s="58">
        <f>અH!AA15</f>
        <v>28</v>
      </c>
      <c r="X16" s="58">
        <f>AUPCHA!M58</f>
        <v>23</v>
      </c>
      <c r="Y16" s="58">
        <f>'SVA '!F15</f>
        <v>17</v>
      </c>
      <c r="Z16" s="58">
        <f>'અH (2)'!AA15</f>
        <v>28</v>
      </c>
      <c r="AA16" s="58">
        <f>'AUPCHA-2'!M58</f>
        <v>24</v>
      </c>
      <c r="AB16" s="58">
        <f>'SVA-2'!F15</f>
        <v>18</v>
      </c>
      <c r="AC16" s="60">
        <f t="shared" si="5"/>
        <v>138</v>
      </c>
      <c r="AD16" s="58" t="str">
        <f t="shared" si="6"/>
        <v>B</v>
      </c>
      <c r="AE16" s="58">
        <f>અS!AA15</f>
        <v>28</v>
      </c>
      <c r="AF16" s="58">
        <f>AUPCHA!AA58</f>
        <v>24</v>
      </c>
      <c r="AG16" s="58">
        <f>'SVA '!G15</f>
        <v>17</v>
      </c>
      <c r="AH16" s="58">
        <f>'અS (2)'!AA15</f>
        <v>30</v>
      </c>
      <c r="AI16" s="58">
        <f>'AUPCHA-2'!AA58</f>
        <v>24</v>
      </c>
      <c r="AJ16" s="58">
        <f>'SVA-2'!G15</f>
        <v>18</v>
      </c>
      <c r="AK16" s="60">
        <f t="shared" si="7"/>
        <v>141</v>
      </c>
      <c r="AL16" s="58" t="str">
        <f t="shared" si="8"/>
        <v>B</v>
      </c>
      <c r="AM16" s="58">
        <f>અA!AA15</f>
        <v>22</v>
      </c>
      <c r="AN16" s="58">
        <f>AUPCHA!M97</f>
        <v>24</v>
      </c>
      <c r="AO16" s="58">
        <f>'SVA '!H15</f>
        <v>17</v>
      </c>
      <c r="AP16" s="58">
        <f>'અA (2)'!AA15</f>
        <v>22</v>
      </c>
      <c r="AQ16" s="58">
        <f>'AUPCHA-2'!M97</f>
        <v>24</v>
      </c>
      <c r="AR16" s="58">
        <f>'SVA-2'!H15</f>
        <v>18</v>
      </c>
      <c r="AS16" s="60">
        <f t="shared" si="9"/>
        <v>127</v>
      </c>
      <c r="AT16" s="58" t="str">
        <f t="shared" si="10"/>
        <v>C</v>
      </c>
      <c r="AU16" s="58">
        <f>અVI!AA15</f>
        <v>23</v>
      </c>
      <c r="AV16" s="58">
        <f>AUPCHA!AA97</f>
        <v>24</v>
      </c>
      <c r="AW16" s="58">
        <f>'SVA '!I15</f>
        <v>18</v>
      </c>
      <c r="AX16" s="58">
        <f>'અVI (2)'!AA15</f>
        <v>28</v>
      </c>
      <c r="AY16" s="58">
        <f>'AUPCHA-2'!AA97</f>
        <v>24</v>
      </c>
      <c r="AZ16" s="58">
        <f>'SVA-2'!I15</f>
        <v>18</v>
      </c>
      <c r="BA16" s="60">
        <f t="shared" si="11"/>
        <v>135</v>
      </c>
      <c r="BB16" s="58" t="str">
        <f t="shared" si="12"/>
        <v>B</v>
      </c>
      <c r="BC16" s="58">
        <f>અSK!AA15</f>
        <v>24</v>
      </c>
      <c r="BD16" s="58">
        <f>AUPCHA!M136</f>
        <v>24</v>
      </c>
      <c r="BE16" s="58">
        <f>'SVA '!J15</f>
        <v>18</v>
      </c>
      <c r="BF16" s="58">
        <f>'અSK (2)'!AA15</f>
        <v>22</v>
      </c>
      <c r="BG16" s="58">
        <f>'AUPCHA-2'!M136</f>
        <v>24</v>
      </c>
      <c r="BH16" s="58">
        <f>'SVA-2'!J15</f>
        <v>18</v>
      </c>
      <c r="BI16" s="60">
        <f t="shared" si="13"/>
        <v>130</v>
      </c>
      <c r="BJ16" s="58" t="str">
        <f t="shared" si="14"/>
        <v>B</v>
      </c>
      <c r="BK16" s="58">
        <f>'પરિશિષ્ટ-બ g'!AT24</f>
        <v>305</v>
      </c>
      <c r="BL16" s="58" t="str">
        <f t="shared" si="15"/>
        <v>B</v>
      </c>
      <c r="BM16" s="60">
        <f t="shared" si="16"/>
        <v>1235</v>
      </c>
      <c r="BN16" s="58">
        <f t="shared" si="17"/>
        <v>69</v>
      </c>
      <c r="BO16" s="60" t="str">
        <f t="shared" si="0"/>
        <v>B</v>
      </c>
      <c r="BP16" s="46"/>
    </row>
    <row r="17" spans="1:68" s="5" customFormat="1" ht="30" customHeight="1">
      <c r="A17" s="5">
        <v>10</v>
      </c>
      <c r="B17" s="42">
        <f>'STD-8'!D11</f>
        <v>10</v>
      </c>
      <c r="C17" s="47" t="str">
        <f>'STD-8'!E11</f>
        <v>Qik(r r&amp;ok#b(ni m_k\Sik#miir</v>
      </c>
      <c r="D17" s="62">
        <f>'STD-8'!C11</f>
        <v>1123</v>
      </c>
      <c r="E17" s="63">
        <f>'STD-8'!B11</f>
        <v>37926</v>
      </c>
      <c r="F17" s="90">
        <v>227</v>
      </c>
      <c r="G17" s="59">
        <f>અGU!AA16</f>
        <v>24</v>
      </c>
      <c r="H17" s="58">
        <f>AUPCHA!M20</f>
        <v>6</v>
      </c>
      <c r="I17" s="58">
        <f>'SVA '!D16</f>
        <v>16</v>
      </c>
      <c r="J17" s="58">
        <f>'અGU (2)'!AA16</f>
        <v>28</v>
      </c>
      <c r="K17" s="58">
        <f>'AUPCHA-2'!M20</f>
        <v>6</v>
      </c>
      <c r="L17" s="58">
        <f>'SVA-2'!D16</f>
        <v>16</v>
      </c>
      <c r="M17" s="60">
        <f t="shared" si="1"/>
        <v>96</v>
      </c>
      <c r="N17" s="58" t="str">
        <f t="shared" si="2"/>
        <v>D</v>
      </c>
      <c r="O17" s="58">
        <f>અG!AA16</f>
        <v>26</v>
      </c>
      <c r="P17" s="58">
        <f>AUPCHA!AA20</f>
        <v>6</v>
      </c>
      <c r="Q17" s="58">
        <f>'SVA '!E16</f>
        <v>14</v>
      </c>
      <c r="R17" s="58">
        <f>'અG (2)'!AA16</f>
        <v>32</v>
      </c>
      <c r="S17" s="58">
        <f>'AUPCHA-2'!AA20</f>
        <v>6</v>
      </c>
      <c r="T17" s="58">
        <f>'SVA-2'!E16</f>
        <v>15</v>
      </c>
      <c r="U17" s="60">
        <f t="shared" si="3"/>
        <v>99</v>
      </c>
      <c r="V17" s="58" t="str">
        <f t="shared" si="4"/>
        <v>D</v>
      </c>
      <c r="W17" s="58">
        <f>અH!AA16</f>
        <v>26</v>
      </c>
      <c r="X17" s="58">
        <f>AUPCHA!M59</f>
        <v>8</v>
      </c>
      <c r="Y17" s="58">
        <f>'SVA '!F16</f>
        <v>16</v>
      </c>
      <c r="Z17" s="58">
        <f>'અH (2)'!AA16</f>
        <v>26</v>
      </c>
      <c r="AA17" s="58">
        <f>'AUPCHA-2'!M59</f>
        <v>6</v>
      </c>
      <c r="AB17" s="58">
        <f>'SVA-2'!F16</f>
        <v>15</v>
      </c>
      <c r="AC17" s="60">
        <f t="shared" si="5"/>
        <v>97</v>
      </c>
      <c r="AD17" s="58" t="str">
        <f t="shared" si="6"/>
        <v>D</v>
      </c>
      <c r="AE17" s="58">
        <f>અS!AA16</f>
        <v>24</v>
      </c>
      <c r="AF17" s="58">
        <f>AUPCHA!AA59</f>
        <v>6</v>
      </c>
      <c r="AG17" s="58">
        <f>'SVA '!G16</f>
        <v>16</v>
      </c>
      <c r="AH17" s="58">
        <f>'અS (2)'!AA16</f>
        <v>28</v>
      </c>
      <c r="AI17" s="58">
        <f>'AUPCHA-2'!AA59</f>
        <v>6</v>
      </c>
      <c r="AJ17" s="58">
        <f>'SVA-2'!G16</f>
        <v>15</v>
      </c>
      <c r="AK17" s="60">
        <f t="shared" si="7"/>
        <v>95</v>
      </c>
      <c r="AL17" s="58" t="str">
        <f t="shared" si="8"/>
        <v>D</v>
      </c>
      <c r="AM17" s="58">
        <f>અA!AA16</f>
        <v>32</v>
      </c>
      <c r="AN17" s="58">
        <f>AUPCHA!M98</f>
        <v>6</v>
      </c>
      <c r="AO17" s="58">
        <f>'SVA '!H16</f>
        <v>15</v>
      </c>
      <c r="AP17" s="58">
        <f>'અA (2)'!AA16</f>
        <v>26</v>
      </c>
      <c r="AQ17" s="58">
        <f>'AUPCHA-2'!M98</f>
        <v>6</v>
      </c>
      <c r="AR17" s="58">
        <f>'SVA-2'!H16</f>
        <v>15</v>
      </c>
      <c r="AS17" s="60">
        <f t="shared" si="9"/>
        <v>100</v>
      </c>
      <c r="AT17" s="58" t="str">
        <f t="shared" si="10"/>
        <v>C</v>
      </c>
      <c r="AU17" s="58">
        <f>અVI!AA16</f>
        <v>30</v>
      </c>
      <c r="AV17" s="58">
        <f>AUPCHA!AA98</f>
        <v>6</v>
      </c>
      <c r="AW17" s="58">
        <f>'SVA '!I16</f>
        <v>16</v>
      </c>
      <c r="AX17" s="58">
        <f>'અVI (2)'!AA16</f>
        <v>31</v>
      </c>
      <c r="AY17" s="58">
        <f>'AUPCHA-2'!AA98</f>
        <v>6</v>
      </c>
      <c r="AZ17" s="58">
        <f>'SVA-2'!I16</f>
        <v>16</v>
      </c>
      <c r="BA17" s="60">
        <f t="shared" si="11"/>
        <v>105</v>
      </c>
      <c r="BB17" s="58" t="str">
        <f t="shared" si="12"/>
        <v>C</v>
      </c>
      <c r="BC17" s="58">
        <f>અSK!AA16</f>
        <v>27</v>
      </c>
      <c r="BD17" s="58">
        <f>AUPCHA!M137</f>
        <v>6</v>
      </c>
      <c r="BE17" s="58">
        <f>'SVA '!J16</f>
        <v>16</v>
      </c>
      <c r="BF17" s="58">
        <f>'અSK (2)'!AA16</f>
        <v>31</v>
      </c>
      <c r="BG17" s="58">
        <f>'AUPCHA-2'!M137</f>
        <v>6</v>
      </c>
      <c r="BH17" s="58">
        <f>'SVA-2'!J16</f>
        <v>16</v>
      </c>
      <c r="BI17" s="60">
        <f t="shared" si="13"/>
        <v>102</v>
      </c>
      <c r="BJ17" s="58" t="str">
        <f t="shared" si="14"/>
        <v>C</v>
      </c>
      <c r="BK17" s="58">
        <f>'પરિશિષ્ટ-બ g'!AT26</f>
        <v>341</v>
      </c>
      <c r="BL17" s="58" t="str">
        <f t="shared" si="15"/>
        <v>A</v>
      </c>
      <c r="BM17" s="60">
        <f t="shared" si="16"/>
        <v>1035</v>
      </c>
      <c r="BN17" s="58">
        <f t="shared" si="17"/>
        <v>58</v>
      </c>
      <c r="BO17" s="60" t="str">
        <f t="shared" si="0"/>
        <v>C</v>
      </c>
      <c r="BP17" s="46"/>
    </row>
    <row r="18" spans="1:68" s="5" customFormat="1" ht="30" customHeight="1">
      <c r="A18" s="5">
        <v>11</v>
      </c>
      <c r="B18" s="42">
        <f>'STD-8'!D12</f>
        <v>11</v>
      </c>
      <c r="C18" s="47" t="str">
        <f>'STD-8'!E12</f>
        <v>p{jipi*ti p|nimi *vini(dBiie </v>
      </c>
      <c r="D18" s="62">
        <f>'STD-8'!C12</f>
        <v>1317</v>
      </c>
      <c r="E18" s="63">
        <f>'STD-8'!B12</f>
        <v>37746</v>
      </c>
      <c r="F18" s="90">
        <v>227</v>
      </c>
      <c r="G18" s="59">
        <f>અGU!AA17</f>
        <v>32</v>
      </c>
      <c r="H18" s="58">
        <f>AUPCHA!M21</f>
        <v>32</v>
      </c>
      <c r="I18" s="58">
        <f>'SVA '!D17</f>
        <v>19</v>
      </c>
      <c r="J18" s="58">
        <f>'અGU (2)'!AA17</f>
        <v>20</v>
      </c>
      <c r="K18" s="58">
        <f>'AUPCHA-2'!M21</f>
        <v>32</v>
      </c>
      <c r="L18" s="58">
        <f>'SVA-2'!D17</f>
        <v>18</v>
      </c>
      <c r="M18" s="60">
        <f t="shared" si="1"/>
        <v>153</v>
      </c>
      <c r="N18" s="58" t="str">
        <f t="shared" si="2"/>
        <v>B</v>
      </c>
      <c r="O18" s="58">
        <f>અG!AA17</f>
        <v>12</v>
      </c>
      <c r="P18" s="58">
        <f>AUPCHA!AA21</f>
        <v>32</v>
      </c>
      <c r="Q18" s="58">
        <f>'SVA '!E17</f>
        <v>16</v>
      </c>
      <c r="R18" s="58">
        <f>'અG (2)'!AA17</f>
        <v>14</v>
      </c>
      <c r="S18" s="58">
        <f>'AUPCHA-2'!AA21</f>
        <v>32</v>
      </c>
      <c r="T18" s="58">
        <f>'SVA-2'!E17</f>
        <v>16</v>
      </c>
      <c r="U18" s="60">
        <f t="shared" si="3"/>
        <v>122</v>
      </c>
      <c r="V18" s="58" t="str">
        <f t="shared" si="4"/>
        <v>C</v>
      </c>
      <c r="W18" s="58">
        <f>અH!AA17</f>
        <v>32</v>
      </c>
      <c r="X18" s="58">
        <f>AUPCHA!M60</f>
        <v>27</v>
      </c>
      <c r="Y18" s="58">
        <f>'SVA '!F17</f>
        <v>18</v>
      </c>
      <c r="Z18" s="58">
        <f>'અH (2)'!AA17</f>
        <v>32</v>
      </c>
      <c r="AA18" s="58">
        <f>'AUPCHA-2'!M60</f>
        <v>32</v>
      </c>
      <c r="AB18" s="58">
        <f>'SVA-2'!F17</f>
        <v>18</v>
      </c>
      <c r="AC18" s="60">
        <f t="shared" si="5"/>
        <v>159</v>
      </c>
      <c r="AD18" s="58" t="str">
        <f t="shared" si="6"/>
        <v>B</v>
      </c>
      <c r="AE18" s="58">
        <f>અS!AA17</f>
        <v>32</v>
      </c>
      <c r="AF18" s="58">
        <f>AUPCHA!AA60</f>
        <v>32</v>
      </c>
      <c r="AG18" s="58">
        <f>'SVA '!G17</f>
        <v>18</v>
      </c>
      <c r="AH18" s="58">
        <f>'અS (2)'!AA17</f>
        <v>34</v>
      </c>
      <c r="AI18" s="58">
        <f>'AUPCHA-2'!AA60</f>
        <v>32</v>
      </c>
      <c r="AJ18" s="58">
        <f>'SVA-2'!G17</f>
        <v>18</v>
      </c>
      <c r="AK18" s="60">
        <f t="shared" si="7"/>
        <v>166</v>
      </c>
      <c r="AL18" s="58" t="str">
        <f t="shared" si="8"/>
        <v>A</v>
      </c>
      <c r="AM18" s="58">
        <f>અA!AA17</f>
        <v>14</v>
      </c>
      <c r="AN18" s="58">
        <f>AUPCHA!M99</f>
        <v>32</v>
      </c>
      <c r="AO18" s="58">
        <f>'SVA '!H17</f>
        <v>18</v>
      </c>
      <c r="AP18" s="58">
        <f>'અA (2)'!AA17</f>
        <v>14</v>
      </c>
      <c r="AQ18" s="58">
        <f>'AUPCHA-2'!M99</f>
        <v>32</v>
      </c>
      <c r="AR18" s="58">
        <f>'SVA-2'!H17</f>
        <v>17</v>
      </c>
      <c r="AS18" s="60">
        <f t="shared" si="9"/>
        <v>127</v>
      </c>
      <c r="AT18" s="58" t="str">
        <f t="shared" si="10"/>
        <v>C</v>
      </c>
      <c r="AU18" s="58">
        <f>અVI!AA17</f>
        <v>20</v>
      </c>
      <c r="AV18" s="58">
        <f>AUPCHA!AA99</f>
        <v>32</v>
      </c>
      <c r="AW18" s="58">
        <f>'SVA '!I17</f>
        <v>17</v>
      </c>
      <c r="AX18" s="58">
        <f>'અVI (2)'!AA17</f>
        <v>26</v>
      </c>
      <c r="AY18" s="58">
        <f>'AUPCHA-2'!AA99</f>
        <v>32</v>
      </c>
      <c r="AZ18" s="58">
        <f>'SVA-2'!I17</f>
        <v>18</v>
      </c>
      <c r="BA18" s="60">
        <f t="shared" si="11"/>
        <v>145</v>
      </c>
      <c r="BB18" s="58" t="str">
        <f t="shared" si="12"/>
        <v>B</v>
      </c>
      <c r="BC18" s="58">
        <f>અSK!AA17</f>
        <v>20</v>
      </c>
      <c r="BD18" s="58">
        <f>AUPCHA!M138</f>
        <v>32</v>
      </c>
      <c r="BE18" s="58">
        <f>'SVA '!J17</f>
        <v>19</v>
      </c>
      <c r="BF18" s="58">
        <f>'અSK (2)'!AA17</f>
        <v>16</v>
      </c>
      <c r="BG18" s="58">
        <f>'AUPCHA-2'!M138</f>
        <v>32</v>
      </c>
      <c r="BH18" s="58">
        <f>'SVA-2'!J17</f>
        <v>18</v>
      </c>
      <c r="BI18" s="60">
        <f t="shared" si="13"/>
        <v>137</v>
      </c>
      <c r="BJ18" s="58" t="str">
        <f t="shared" si="14"/>
        <v>B</v>
      </c>
      <c r="BK18" s="58">
        <f>'પરિશિષ્ટ-બ g'!AT28</f>
        <v>340</v>
      </c>
      <c r="BL18" s="58" t="str">
        <f t="shared" si="15"/>
        <v>A</v>
      </c>
      <c r="BM18" s="60">
        <f t="shared" si="16"/>
        <v>1349</v>
      </c>
      <c r="BN18" s="58">
        <f t="shared" si="17"/>
        <v>75</v>
      </c>
      <c r="BO18" s="60" t="str">
        <f t="shared" si="0"/>
        <v>B</v>
      </c>
      <c r="BP18" s="46"/>
    </row>
    <row r="19" spans="1:68" s="5" customFormat="1" ht="30" customHeight="1">
      <c r="A19" s="5">
        <v>12</v>
      </c>
      <c r="B19" s="42">
        <f>'STD-8'!D13</f>
        <v>12</v>
      </c>
      <c r="C19" s="47" t="str">
        <f>'STD-8'!E13</f>
        <v>riviL p|nimib(ni rm(SiBiie</v>
      </c>
      <c r="D19" s="62">
        <f>'STD-8'!C13</f>
        <v>1083</v>
      </c>
      <c r="E19" s="63" t="str">
        <f>'STD-8'!B13</f>
        <v>30/8/2002</v>
      </c>
      <c r="F19" s="90">
        <v>85</v>
      </c>
      <c r="G19" s="59">
        <f>અGU!AA18</f>
        <v>24</v>
      </c>
      <c r="H19" s="58">
        <f>AUPCHA!M22</f>
        <v>32</v>
      </c>
      <c r="I19" s="58">
        <f>'SVA '!D18</f>
        <v>16</v>
      </c>
      <c r="J19" s="58">
        <f>'અGU (2)'!AA18</f>
        <v>24</v>
      </c>
      <c r="K19" s="58">
        <f>'AUPCHA-2'!M22</f>
        <v>32</v>
      </c>
      <c r="L19" s="58">
        <f>'SVA-2'!D18</f>
        <v>0</v>
      </c>
      <c r="M19" s="60">
        <f t="shared" si="1"/>
        <v>128</v>
      </c>
      <c r="N19" s="58" t="str">
        <f t="shared" si="2"/>
        <v>C</v>
      </c>
      <c r="O19" s="58">
        <f>અG!AA18</f>
        <v>20</v>
      </c>
      <c r="P19" s="58">
        <f>AUPCHA!AA22</f>
        <v>32</v>
      </c>
      <c r="Q19" s="58">
        <f>'SVA '!E18</f>
        <v>14</v>
      </c>
      <c r="R19" s="58">
        <f>'અG (2)'!AA18</f>
        <v>22</v>
      </c>
      <c r="S19" s="58">
        <f>'AUPCHA-2'!AA22</f>
        <v>32</v>
      </c>
      <c r="T19" s="58">
        <f>'SVA-2'!E18</f>
        <v>0</v>
      </c>
      <c r="U19" s="60">
        <f t="shared" si="3"/>
        <v>120</v>
      </c>
      <c r="V19" s="58" t="str">
        <f t="shared" si="4"/>
        <v>C</v>
      </c>
      <c r="W19" s="58">
        <f>અH!AA18</f>
        <v>24</v>
      </c>
      <c r="X19" s="58">
        <f>AUPCHA!M61</f>
        <v>12</v>
      </c>
      <c r="Y19" s="58">
        <f>'SVA '!F18</f>
        <v>16</v>
      </c>
      <c r="Z19" s="58">
        <f>'અH (2)'!AA18</f>
        <v>32</v>
      </c>
      <c r="AA19" s="58">
        <f>'AUPCHA-2'!M61</f>
        <v>32</v>
      </c>
      <c r="AB19" s="58">
        <f>'SVA-2'!F18</f>
        <v>0</v>
      </c>
      <c r="AC19" s="60">
        <f t="shared" si="5"/>
        <v>116</v>
      </c>
      <c r="AD19" s="58" t="str">
        <f t="shared" si="6"/>
        <v>C</v>
      </c>
      <c r="AE19" s="58">
        <f>અS!AA18</f>
        <v>20</v>
      </c>
      <c r="AF19" s="58">
        <f>AUPCHA!AA61</f>
        <v>32</v>
      </c>
      <c r="AG19" s="58">
        <f>'SVA '!G18</f>
        <v>16</v>
      </c>
      <c r="AH19" s="58">
        <f>'અS (2)'!AA18</f>
        <v>34</v>
      </c>
      <c r="AI19" s="58">
        <f>'AUPCHA-2'!AA61</f>
        <v>32</v>
      </c>
      <c r="AJ19" s="58">
        <f>'SVA-2'!G18</f>
        <v>0</v>
      </c>
      <c r="AK19" s="60">
        <f t="shared" si="7"/>
        <v>134</v>
      </c>
      <c r="AL19" s="58" t="str">
        <f t="shared" si="8"/>
        <v>B</v>
      </c>
      <c r="AM19" s="58">
        <f>અA!AA18</f>
        <v>22</v>
      </c>
      <c r="AN19" s="58">
        <f>AUPCHA!M100</f>
        <v>32</v>
      </c>
      <c r="AO19" s="58">
        <f>'SVA '!H18</f>
        <v>16</v>
      </c>
      <c r="AP19" s="58">
        <f>'અA (2)'!AA18</f>
        <v>20</v>
      </c>
      <c r="AQ19" s="58">
        <f>'AUPCHA-2'!M100</f>
        <v>32</v>
      </c>
      <c r="AR19" s="58">
        <f>'SVA-2'!H18</f>
        <v>0</v>
      </c>
      <c r="AS19" s="60">
        <f t="shared" si="9"/>
        <v>122</v>
      </c>
      <c r="AT19" s="58" t="str">
        <f t="shared" si="10"/>
        <v>C</v>
      </c>
      <c r="AU19" s="58">
        <f>અVI!AA18</f>
        <v>25</v>
      </c>
      <c r="AV19" s="58">
        <f>AUPCHA!AA100</f>
        <v>32</v>
      </c>
      <c r="AW19" s="58">
        <f>'SVA '!I18</f>
        <v>16</v>
      </c>
      <c r="AX19" s="58">
        <f>'અVI (2)'!AA18</f>
        <v>31</v>
      </c>
      <c r="AY19" s="58">
        <f>'AUPCHA-2'!AA100</f>
        <v>32</v>
      </c>
      <c r="AZ19" s="58">
        <f>'SVA-2'!I18</f>
        <v>0</v>
      </c>
      <c r="BA19" s="60">
        <f t="shared" si="11"/>
        <v>136</v>
      </c>
      <c r="BB19" s="58" t="str">
        <f t="shared" si="12"/>
        <v>B</v>
      </c>
      <c r="BC19" s="58">
        <f>અSK!AA18</f>
        <v>31</v>
      </c>
      <c r="BD19" s="58">
        <f>AUPCHA!M139</f>
        <v>32</v>
      </c>
      <c r="BE19" s="58">
        <f>'SVA '!J18</f>
        <v>16</v>
      </c>
      <c r="BF19" s="58">
        <f>'અSK (2)'!AA18</f>
        <v>20</v>
      </c>
      <c r="BG19" s="58">
        <f>'AUPCHA-2'!M139</f>
        <v>32</v>
      </c>
      <c r="BH19" s="58">
        <f>'SVA-2'!J18</f>
        <v>0</v>
      </c>
      <c r="BI19" s="60">
        <f t="shared" si="13"/>
        <v>131</v>
      </c>
      <c r="BJ19" s="58" t="str">
        <f t="shared" si="14"/>
        <v>B</v>
      </c>
      <c r="BK19" s="58">
        <f>'પરિશિષ્ટ-બ g'!AT30</f>
        <v>326</v>
      </c>
      <c r="BL19" s="58" t="str">
        <f t="shared" si="15"/>
        <v>A</v>
      </c>
      <c r="BM19" s="60">
        <f t="shared" si="16"/>
        <v>1213</v>
      </c>
      <c r="BN19" s="58">
        <f t="shared" si="17"/>
        <v>67</v>
      </c>
      <c r="BO19" s="60" t="str">
        <f t="shared" si="0"/>
        <v>B</v>
      </c>
      <c r="BP19" s="46"/>
    </row>
    <row r="20" spans="1:68" s="5" customFormat="1" ht="30" customHeight="1">
      <c r="A20" s="5">
        <v>13</v>
      </c>
      <c r="B20" s="42">
        <f>'STD-8'!D14</f>
        <v>13</v>
      </c>
      <c r="C20" s="47" t="str">
        <f>'STD-8'!E14</f>
        <v>piT\li *vi*wib(ni kmil(Sik#miir</v>
      </c>
      <c r="D20" s="62">
        <f>'STD-8'!C14</f>
        <v>1111</v>
      </c>
      <c r="E20" s="63" t="str">
        <f>'STD-8'!B14</f>
        <v>22/11/2002</v>
      </c>
      <c r="F20" s="90">
        <v>221</v>
      </c>
      <c r="G20" s="59">
        <f>અGU!AA19</f>
        <v>32</v>
      </c>
      <c r="H20" s="58">
        <f>AUPCHA!M23</f>
        <v>22</v>
      </c>
      <c r="I20" s="58">
        <f>'SVA '!D19</f>
        <v>19</v>
      </c>
      <c r="J20" s="58">
        <f>'અGU (2)'!AA19</f>
        <v>26</v>
      </c>
      <c r="K20" s="58">
        <f>'AUPCHA-2'!M23</f>
        <v>22</v>
      </c>
      <c r="L20" s="58">
        <f>'SVA-2'!D19</f>
        <v>18</v>
      </c>
      <c r="M20" s="60">
        <f t="shared" si="1"/>
        <v>139</v>
      </c>
      <c r="N20" s="58" t="str">
        <f t="shared" si="2"/>
        <v>B</v>
      </c>
      <c r="O20" s="58">
        <f>અG!AA19</f>
        <v>28</v>
      </c>
      <c r="P20" s="58">
        <f>AUPCHA!AA23</f>
        <v>22</v>
      </c>
      <c r="Q20" s="58">
        <f>'SVA '!E19</f>
        <v>16</v>
      </c>
      <c r="R20" s="58">
        <f>'અG (2)'!AA19</f>
        <v>26</v>
      </c>
      <c r="S20" s="58">
        <f>'AUPCHA-2'!AA23</f>
        <v>22</v>
      </c>
      <c r="T20" s="58">
        <f>'SVA-2'!E19</f>
        <v>16</v>
      </c>
      <c r="U20" s="60">
        <f t="shared" si="3"/>
        <v>130</v>
      </c>
      <c r="V20" s="58" t="str">
        <f t="shared" si="4"/>
        <v>B</v>
      </c>
      <c r="W20" s="58">
        <f>અH!AA19</f>
        <v>30</v>
      </c>
      <c r="X20" s="58">
        <f>AUPCHA!M62</f>
        <v>18</v>
      </c>
      <c r="Y20" s="58">
        <f>'SVA '!F19</f>
        <v>20</v>
      </c>
      <c r="Z20" s="58">
        <f>'અH (2)'!AA19</f>
        <v>30</v>
      </c>
      <c r="AA20" s="58">
        <f>'AUPCHA-2'!M62</f>
        <v>22</v>
      </c>
      <c r="AB20" s="58">
        <f>'SVA-2'!F19</f>
        <v>20</v>
      </c>
      <c r="AC20" s="60">
        <f t="shared" si="5"/>
        <v>140</v>
      </c>
      <c r="AD20" s="58" t="str">
        <f t="shared" si="6"/>
        <v>B</v>
      </c>
      <c r="AE20" s="58">
        <f>અS!AA19</f>
        <v>36</v>
      </c>
      <c r="AF20" s="58">
        <f>AUPCHA!AA62</f>
        <v>22</v>
      </c>
      <c r="AG20" s="58">
        <f>'SVA '!G19</f>
        <v>20</v>
      </c>
      <c r="AH20" s="58">
        <f>'અS (2)'!AA19</f>
        <v>36</v>
      </c>
      <c r="AI20" s="58">
        <f>'AUPCHA-2'!AA62</f>
        <v>22</v>
      </c>
      <c r="AJ20" s="58">
        <f>'SVA-2'!G19</f>
        <v>20</v>
      </c>
      <c r="AK20" s="60">
        <f t="shared" si="7"/>
        <v>156</v>
      </c>
      <c r="AL20" s="58" t="str">
        <f t="shared" si="8"/>
        <v>B</v>
      </c>
      <c r="AM20" s="58">
        <f>અA!AA19</f>
        <v>26</v>
      </c>
      <c r="AN20" s="58">
        <f>AUPCHA!M101</f>
        <v>22</v>
      </c>
      <c r="AO20" s="58">
        <f>'SVA '!H19</f>
        <v>18</v>
      </c>
      <c r="AP20" s="58">
        <f>'અA (2)'!AA19</f>
        <v>24</v>
      </c>
      <c r="AQ20" s="58">
        <f>'AUPCHA-2'!M101</f>
        <v>22</v>
      </c>
      <c r="AR20" s="58">
        <f>'SVA-2'!H19</f>
        <v>17</v>
      </c>
      <c r="AS20" s="60">
        <f t="shared" si="9"/>
        <v>129</v>
      </c>
      <c r="AT20" s="58" t="str">
        <f t="shared" si="10"/>
        <v>C</v>
      </c>
      <c r="AU20" s="58">
        <f>અVI!AA19</f>
        <v>25</v>
      </c>
      <c r="AV20" s="58">
        <f>AUPCHA!AA101</f>
        <v>22</v>
      </c>
      <c r="AW20" s="58">
        <f>'SVA '!I19</f>
        <v>17</v>
      </c>
      <c r="AX20" s="58">
        <f>'અVI (2)'!AA19</f>
        <v>16</v>
      </c>
      <c r="AY20" s="58">
        <f>'AUPCHA-2'!AA101</f>
        <v>22</v>
      </c>
      <c r="AZ20" s="58">
        <f>'SVA-2'!I19</f>
        <v>18</v>
      </c>
      <c r="BA20" s="60">
        <f t="shared" si="11"/>
        <v>120</v>
      </c>
      <c r="BB20" s="58" t="str">
        <f t="shared" si="12"/>
        <v>C</v>
      </c>
      <c r="BC20" s="58">
        <f>અSK!AA19</f>
        <v>27</v>
      </c>
      <c r="BD20" s="58">
        <f>AUPCHA!M140</f>
        <v>22</v>
      </c>
      <c r="BE20" s="58">
        <f>'SVA '!J19</f>
        <v>18</v>
      </c>
      <c r="BF20" s="58">
        <f>'અSK (2)'!AA19</f>
        <v>29</v>
      </c>
      <c r="BG20" s="58">
        <f>'AUPCHA-2'!M140</f>
        <v>22</v>
      </c>
      <c r="BH20" s="58">
        <f>'SVA-2'!J19</f>
        <v>17</v>
      </c>
      <c r="BI20" s="60">
        <f t="shared" si="13"/>
        <v>135</v>
      </c>
      <c r="BJ20" s="58" t="str">
        <f t="shared" si="14"/>
        <v>B</v>
      </c>
      <c r="BK20" s="58">
        <f>'પરિશિષ્ટ-બ g'!AT32</f>
        <v>324</v>
      </c>
      <c r="BL20" s="58" t="str">
        <f t="shared" si="15"/>
        <v>A</v>
      </c>
      <c r="BM20" s="60">
        <f t="shared" si="16"/>
        <v>1273</v>
      </c>
      <c r="BN20" s="58">
        <f t="shared" si="17"/>
        <v>71</v>
      </c>
      <c r="BO20" s="60" t="str">
        <f t="shared" si="0"/>
        <v>B</v>
      </c>
      <c r="BP20" s="46"/>
    </row>
    <row r="21" spans="1:68" s="5" customFormat="1" ht="30" customHeight="1">
      <c r="A21" s="5">
        <v>14</v>
      </c>
      <c r="B21" s="42">
        <f>'STD-8'!D15</f>
        <v>14</v>
      </c>
      <c r="C21" s="47" t="str">
        <f>'STD-8'!E15</f>
        <v>piT\li a*pi^tiib(ni *dli&amp;piBiie</v>
      </c>
      <c r="D21" s="62">
        <f>'STD-8'!C15</f>
        <v>1110</v>
      </c>
      <c r="E21" s="63">
        <f>'STD-8'!B15</f>
        <v>37684</v>
      </c>
      <c r="F21" s="90">
        <v>228</v>
      </c>
      <c r="G21" s="59">
        <f>અGU!AA20</f>
        <v>36</v>
      </c>
      <c r="H21" s="58">
        <f>AUPCHA!M24</f>
        <v>29</v>
      </c>
      <c r="I21" s="58">
        <f>'SVA '!D20</f>
        <v>20</v>
      </c>
      <c r="J21" s="58">
        <f>'અGU (2)'!AA20</f>
        <v>38</v>
      </c>
      <c r="K21" s="58">
        <f>'AUPCHA-2'!M24</f>
        <v>29</v>
      </c>
      <c r="L21" s="58">
        <f>'SVA-2'!D20</f>
        <v>19</v>
      </c>
      <c r="M21" s="60">
        <f t="shared" si="1"/>
        <v>171</v>
      </c>
      <c r="N21" s="58" t="str">
        <f t="shared" si="2"/>
        <v>A</v>
      </c>
      <c r="O21" s="58">
        <f>અG!AA20</f>
        <v>40</v>
      </c>
      <c r="P21" s="58">
        <f>AUPCHA!AA24</f>
        <v>29</v>
      </c>
      <c r="Q21" s="58">
        <f>'SVA '!E20</f>
        <v>18</v>
      </c>
      <c r="R21" s="58">
        <f>'અG (2)'!AA20</f>
        <v>38</v>
      </c>
      <c r="S21" s="58">
        <f>'AUPCHA-2'!AA24</f>
        <v>29</v>
      </c>
      <c r="T21" s="58">
        <f>'SVA-2'!E20</f>
        <v>19</v>
      </c>
      <c r="U21" s="60">
        <f t="shared" si="3"/>
        <v>173</v>
      </c>
      <c r="V21" s="58" t="str">
        <f t="shared" si="4"/>
        <v>A</v>
      </c>
      <c r="W21" s="58">
        <f>અH!AA20</f>
        <v>34</v>
      </c>
      <c r="X21" s="58">
        <f>AUPCHA!M63</f>
        <v>32</v>
      </c>
      <c r="Y21" s="58">
        <f>'SVA '!F20</f>
        <v>20</v>
      </c>
      <c r="Z21" s="58">
        <f>'અH (2)'!AA20</f>
        <v>34</v>
      </c>
      <c r="AA21" s="58">
        <f>'AUPCHA-2'!M63</f>
        <v>29</v>
      </c>
      <c r="AB21" s="58">
        <f>'SVA-2'!F20</f>
        <v>20</v>
      </c>
      <c r="AC21" s="60">
        <f t="shared" si="5"/>
        <v>169</v>
      </c>
      <c r="AD21" s="58" t="str">
        <f t="shared" si="6"/>
        <v>A</v>
      </c>
      <c r="AE21" s="58">
        <f>અS!AA20</f>
        <v>32</v>
      </c>
      <c r="AF21" s="58">
        <f>AUPCHA!AA63</f>
        <v>29</v>
      </c>
      <c r="AG21" s="58">
        <f>'SVA '!G20</f>
        <v>20</v>
      </c>
      <c r="AH21" s="58">
        <f>'અS (2)'!AA20</f>
        <v>34</v>
      </c>
      <c r="AI21" s="58">
        <f>'AUPCHA-2'!AA63</f>
        <v>29</v>
      </c>
      <c r="AJ21" s="58">
        <f>'SVA-2'!G20</f>
        <v>20</v>
      </c>
      <c r="AK21" s="60">
        <f t="shared" si="7"/>
        <v>164</v>
      </c>
      <c r="AL21" s="58" t="str">
        <f t="shared" si="8"/>
        <v>A</v>
      </c>
      <c r="AM21" s="58">
        <f>અA!AA20</f>
        <v>38</v>
      </c>
      <c r="AN21" s="58">
        <f>AUPCHA!M102</f>
        <v>29</v>
      </c>
      <c r="AO21" s="58">
        <f>'SVA '!H20</f>
        <v>19</v>
      </c>
      <c r="AP21" s="58">
        <f>'અA (2)'!AA20</f>
        <v>36</v>
      </c>
      <c r="AQ21" s="58">
        <f>'AUPCHA-2'!M102</f>
        <v>29</v>
      </c>
      <c r="AR21" s="58">
        <f>'SVA-2'!H20</f>
        <v>18</v>
      </c>
      <c r="AS21" s="60">
        <f t="shared" si="9"/>
        <v>169</v>
      </c>
      <c r="AT21" s="58" t="str">
        <f t="shared" si="10"/>
        <v>A</v>
      </c>
      <c r="AU21" s="58">
        <f>અVI!AA20</f>
        <v>38</v>
      </c>
      <c r="AV21" s="58">
        <f>AUPCHA!AA102</f>
        <v>29</v>
      </c>
      <c r="AW21" s="58">
        <f>'SVA '!I20</f>
        <v>19</v>
      </c>
      <c r="AX21" s="58">
        <f>'અVI (2)'!AA20</f>
        <v>38</v>
      </c>
      <c r="AY21" s="58">
        <f>'AUPCHA-2'!AA102</f>
        <v>29</v>
      </c>
      <c r="AZ21" s="58">
        <f>'SVA-2'!I20</f>
        <v>20</v>
      </c>
      <c r="BA21" s="60">
        <f t="shared" si="11"/>
        <v>173</v>
      </c>
      <c r="BB21" s="58" t="str">
        <f t="shared" si="12"/>
        <v>A</v>
      </c>
      <c r="BC21" s="58">
        <f>અSK!AA20</f>
        <v>40</v>
      </c>
      <c r="BD21" s="58">
        <f>AUPCHA!M141</f>
        <v>29</v>
      </c>
      <c r="BE21" s="58">
        <f>'SVA '!J20</f>
        <v>19</v>
      </c>
      <c r="BF21" s="58">
        <f>'અSK (2)'!AA20</f>
        <v>40</v>
      </c>
      <c r="BG21" s="58">
        <f>'AUPCHA-2'!M141</f>
        <v>29</v>
      </c>
      <c r="BH21" s="58">
        <f>'SVA-2'!J20</f>
        <v>18</v>
      </c>
      <c r="BI21" s="60">
        <f t="shared" si="13"/>
        <v>175</v>
      </c>
      <c r="BJ21" s="58" t="str">
        <f t="shared" si="14"/>
        <v>A</v>
      </c>
      <c r="BK21" s="58">
        <f>'પરિશિષ્ટ-બ g'!AT34</f>
        <v>343</v>
      </c>
      <c r="BL21" s="58" t="str">
        <f t="shared" si="15"/>
        <v>A</v>
      </c>
      <c r="BM21" s="60">
        <f t="shared" si="16"/>
        <v>1537</v>
      </c>
      <c r="BN21" s="58">
        <f t="shared" si="17"/>
        <v>85</v>
      </c>
      <c r="BO21" s="60" t="str">
        <f t="shared" si="0"/>
        <v>A</v>
      </c>
      <c r="BP21" s="46"/>
    </row>
    <row r="22" spans="1:68" s="5" customFormat="1" ht="30" customHeight="1">
      <c r="A22" s="5">
        <v>15</v>
      </c>
      <c r="B22" s="42">
        <f>'STD-8'!D16</f>
        <v>15</v>
      </c>
      <c r="C22" s="47" t="str">
        <f>'STD-8'!E16</f>
        <v>piT\li JZii m_k\SiBiie</v>
      </c>
      <c r="D22" s="62">
        <f>'STD-8'!C16</f>
        <v>1170</v>
      </c>
      <c r="E22" s="63" t="str">
        <f>'STD-8'!B16</f>
        <v>21/5/2003</v>
      </c>
      <c r="F22" s="90">
        <v>228</v>
      </c>
      <c r="G22" s="59">
        <f>અGU!AA21</f>
        <v>40</v>
      </c>
      <c r="H22" s="58">
        <f>AUPCHA!M25</f>
        <v>33</v>
      </c>
      <c r="I22" s="58">
        <f>'SVA '!D21</f>
        <v>20</v>
      </c>
      <c r="J22" s="58">
        <f>'અGU (2)'!AA21</f>
        <v>38</v>
      </c>
      <c r="K22" s="58">
        <f>'AUPCHA-2'!M25</f>
        <v>33</v>
      </c>
      <c r="L22" s="58">
        <f>'SVA-2'!D21</f>
        <v>20</v>
      </c>
      <c r="M22" s="60">
        <f>SUM(G22:L22)</f>
        <v>184</v>
      </c>
      <c r="N22" s="58" t="str">
        <f>IF(M22&gt;=160,"A",IF(M22&gt;=130,"B",IF(M22&gt;=100,"C",IF(M22&gt;=70,"D","E"))))</f>
        <v>A</v>
      </c>
      <c r="O22" s="58">
        <f>અG!AA21</f>
        <v>40</v>
      </c>
      <c r="P22" s="58">
        <f>AUPCHA!AA25</f>
        <v>33</v>
      </c>
      <c r="Q22" s="58">
        <f>'SVA '!E21</f>
        <v>19</v>
      </c>
      <c r="R22" s="58">
        <f>'અG (2)'!AA21</f>
        <v>38</v>
      </c>
      <c r="S22" s="58">
        <f>'AUPCHA-2'!AA25</f>
        <v>33</v>
      </c>
      <c r="T22" s="58">
        <f>'SVA-2'!E21</f>
        <v>20</v>
      </c>
      <c r="U22" s="60">
        <f>SUM(O22:T22)</f>
        <v>183</v>
      </c>
      <c r="V22" s="58" t="str">
        <f>IF(U22&gt;=160,"A",IF(U22&gt;=130,"B",IF(U22&gt;=100,"C",IF(U22&gt;=70,"D","E"))))</f>
        <v>A</v>
      </c>
      <c r="W22" s="58">
        <f>અH!AA21</f>
        <v>40</v>
      </c>
      <c r="X22" s="58">
        <f>AUPCHA!M64</f>
        <v>31</v>
      </c>
      <c r="Y22" s="58">
        <f>'SVA '!F21</f>
        <v>20</v>
      </c>
      <c r="Z22" s="58">
        <f>'અH (2)'!AA21</f>
        <v>40</v>
      </c>
      <c r="AA22" s="58">
        <f>'AUPCHA-2'!M64</f>
        <v>33</v>
      </c>
      <c r="AB22" s="58">
        <f>'SVA-2'!F21</f>
        <v>20</v>
      </c>
      <c r="AC22" s="60">
        <f>SUM(W22:AB22)</f>
        <v>184</v>
      </c>
      <c r="AD22" s="58" t="str">
        <f>IF(AC22&gt;=160,"A",IF(AC22&gt;=130,"B",IF(AC22&gt;=100,"C",IF(AC22&gt;=70,"D","E"))))</f>
        <v>A</v>
      </c>
      <c r="AE22" s="58">
        <f>અS!AA21</f>
        <v>40</v>
      </c>
      <c r="AF22" s="58">
        <f>AUPCHA!AA64</f>
        <v>33</v>
      </c>
      <c r="AG22" s="58">
        <f>'SVA '!G21</f>
        <v>20</v>
      </c>
      <c r="AH22" s="58">
        <f>'અS (2)'!AA21</f>
        <v>40</v>
      </c>
      <c r="AI22" s="58">
        <f>'AUPCHA-2'!AA64</f>
        <v>33</v>
      </c>
      <c r="AJ22" s="58">
        <f>'SVA-2'!G21</f>
        <v>20</v>
      </c>
      <c r="AK22" s="60">
        <f>SUM(AE22:AJ22)</f>
        <v>186</v>
      </c>
      <c r="AL22" s="58" t="str">
        <f>IF(AK22&gt;=160,"A",IF(AK22&gt;=130,"B",IF(AK22&gt;=100,"C",IF(AK22&gt;=70,"D","E"))))</f>
        <v>A</v>
      </c>
      <c r="AM22" s="58">
        <f>અA!AA21</f>
        <v>38</v>
      </c>
      <c r="AN22" s="58">
        <f>AUPCHA!M103</f>
        <v>33</v>
      </c>
      <c r="AO22" s="58">
        <f>'SVA '!H21</f>
        <v>20</v>
      </c>
      <c r="AP22" s="58">
        <f>'અA (2)'!AA21</f>
        <v>36</v>
      </c>
      <c r="AQ22" s="58">
        <f>'AUPCHA-2'!M103</f>
        <v>33</v>
      </c>
      <c r="AR22" s="58">
        <f>'SVA-2'!H21</f>
        <v>20</v>
      </c>
      <c r="AS22" s="60">
        <f>SUM(AM22:AR22)</f>
        <v>180</v>
      </c>
      <c r="AT22" s="58" t="str">
        <f>IF(AS22&gt;=160,"A",IF(AS22&gt;=130,"B",IF(AS22&gt;=100,"C",IF(AS22&gt;=70,"D","E"))))</f>
        <v>A</v>
      </c>
      <c r="AU22" s="58">
        <f>અVI!AA21</f>
        <v>38</v>
      </c>
      <c r="AV22" s="58">
        <f>AUPCHA!AA103</f>
        <v>33</v>
      </c>
      <c r="AW22" s="58">
        <f>'SVA '!I21</f>
        <v>20</v>
      </c>
      <c r="AX22" s="58">
        <f>'અVI (2)'!AA21</f>
        <v>38</v>
      </c>
      <c r="AY22" s="58">
        <f>'AUPCHA-2'!AA103</f>
        <v>33</v>
      </c>
      <c r="AZ22" s="58">
        <f>'SVA-2'!I21</f>
        <v>20</v>
      </c>
      <c r="BA22" s="60">
        <f>SUM(AU22:AZ22)</f>
        <v>182</v>
      </c>
      <c r="BB22" s="58" t="str">
        <f>IF(BA22&gt;=160,"A",IF(BA22&gt;=130,"B",IF(BA22&gt;=100,"C",IF(BA22&gt;=70,"D","E"))))</f>
        <v>A</v>
      </c>
      <c r="BC22" s="58">
        <f>અSK!AA21</f>
        <v>40</v>
      </c>
      <c r="BD22" s="58">
        <f>AUPCHA!M142</f>
        <v>33</v>
      </c>
      <c r="BE22" s="58">
        <f>'SVA '!J21</f>
        <v>20</v>
      </c>
      <c r="BF22" s="58">
        <f>'અSK (2)'!AA21</f>
        <v>40</v>
      </c>
      <c r="BG22" s="58">
        <f>'AUPCHA-2'!M142</f>
        <v>33</v>
      </c>
      <c r="BH22" s="58">
        <f>'SVA-2'!J21</f>
        <v>20</v>
      </c>
      <c r="BI22" s="60">
        <f>SUM(BC22:BH22)</f>
        <v>186</v>
      </c>
      <c r="BJ22" s="58" t="str">
        <f t="shared" si="14"/>
        <v>A</v>
      </c>
      <c r="BK22" s="58">
        <f>'પરિશિષ્ટ-બ g'!AT36</f>
        <v>342</v>
      </c>
      <c r="BL22" s="58" t="str">
        <f>IF(BK22&gt;=320,"A",IF(BK22&gt;=260,"B",IF(BK22&gt;=200,"C",IF(BK22&gt;=140,"D","E"))))</f>
        <v>A</v>
      </c>
      <c r="BM22" s="60">
        <f>M22+U22+AC22+AK22+AS22+BA22+BI22+BK22</f>
        <v>1627</v>
      </c>
      <c r="BN22" s="58">
        <f>ROUND(BM22/18,0)</f>
        <v>90</v>
      </c>
      <c r="BO22" s="60" t="str">
        <f>IF(BN22&gt;=80,"A",IF(BN22&gt;=65,"B",IF(BN22&gt;=50,"C",IF(BN22&gt;=35,"D","E"))))</f>
        <v>A</v>
      </c>
      <c r="BP22" s="46"/>
    </row>
    <row r="23" spans="1:68" ht="30" customHeight="1">
      <c r="A23" s="5">
        <v>16</v>
      </c>
      <c r="B23" s="42">
        <f>'STD-8'!D17</f>
        <v>16</v>
      </c>
      <c r="C23" s="47" t="str">
        <f>'STD-8'!E17</f>
        <v>piT\li si(nilib(ni Bi&amp;KiiBiie</v>
      </c>
      <c r="D23" s="62">
        <f>'STD-8'!C17</f>
        <v>1126</v>
      </c>
      <c r="E23" s="63" t="str">
        <f>'STD-8'!B17</f>
        <v>13/8/2003</v>
      </c>
      <c r="F23" s="90">
        <v>228</v>
      </c>
      <c r="G23" s="59">
        <f>અGU!AA22</f>
        <v>36</v>
      </c>
      <c r="H23" s="58">
        <f>AUPCHA!M26</f>
        <v>30</v>
      </c>
      <c r="I23" s="58">
        <f>'SVA '!D22</f>
        <v>20</v>
      </c>
      <c r="J23" s="58">
        <f>'અGU (2)'!AA22</f>
        <v>38</v>
      </c>
      <c r="K23" s="58">
        <f>'AUPCHA-2'!M26</f>
        <v>30</v>
      </c>
      <c r="L23" s="58">
        <f>'SVA-2'!D22</f>
        <v>20</v>
      </c>
      <c r="M23" s="60">
        <f>SUM(G23:L23)</f>
        <v>174</v>
      </c>
      <c r="N23" s="58" t="str">
        <f>IF(M23&gt;=160,"A",IF(M23&gt;=130,"B",IF(M23&gt;=100,"C",IF(M23&gt;=70,"D","E"))))</f>
        <v>A</v>
      </c>
      <c r="O23" s="58">
        <f>અG!AA22</f>
        <v>40</v>
      </c>
      <c r="P23" s="58">
        <f>AUPCHA!AA26</f>
        <v>30</v>
      </c>
      <c r="Q23" s="58">
        <f>'SVA '!E22</f>
        <v>18</v>
      </c>
      <c r="R23" s="58">
        <f>'અG (2)'!AA22</f>
        <v>38</v>
      </c>
      <c r="S23" s="58">
        <f>'AUPCHA-2'!AA26</f>
        <v>30</v>
      </c>
      <c r="T23" s="58">
        <f>'SVA-2'!E22</f>
        <v>19</v>
      </c>
      <c r="U23" s="60">
        <f>SUM(O23:T23)</f>
        <v>175</v>
      </c>
      <c r="V23" s="58" t="str">
        <f>IF(U23&gt;=160,"A",IF(U23&gt;=130,"B",IF(U23&gt;=100,"C",IF(U23&gt;=70,"D","E"))))</f>
        <v>A</v>
      </c>
      <c r="W23" s="58">
        <f>અH!AA22</f>
        <v>40</v>
      </c>
      <c r="X23" s="58">
        <f>AUPCHA!M65</f>
        <v>35</v>
      </c>
      <c r="Y23" s="58">
        <f>'SVA '!F22</f>
        <v>20</v>
      </c>
      <c r="Z23" s="58">
        <f>'અH (2)'!AA22</f>
        <v>40</v>
      </c>
      <c r="AA23" s="58">
        <f>'AUPCHA-2'!M65</f>
        <v>30</v>
      </c>
      <c r="AB23" s="58">
        <f>'SVA-2'!F22</f>
        <v>20</v>
      </c>
      <c r="AC23" s="60">
        <f>SUM(W23:AB23)</f>
        <v>185</v>
      </c>
      <c r="AD23" s="58" t="str">
        <f>IF(AC23&gt;=160,"A",IF(AC23&gt;=130,"B",IF(AC23&gt;=100,"C",IF(AC23&gt;=70,"D","E"))))</f>
        <v>A</v>
      </c>
      <c r="AE23" s="58">
        <f>અS!AA22</f>
        <v>40</v>
      </c>
      <c r="AF23" s="58">
        <f>AUPCHA!AA65</f>
        <v>30</v>
      </c>
      <c r="AG23" s="58">
        <f>'SVA '!G22</f>
        <v>20</v>
      </c>
      <c r="AH23" s="58">
        <f>'અS (2)'!AA22</f>
        <v>40</v>
      </c>
      <c r="AI23" s="58">
        <f>'AUPCHA-2'!AA65</f>
        <v>30</v>
      </c>
      <c r="AJ23" s="58">
        <f>'SVA-2'!G22</f>
        <v>20</v>
      </c>
      <c r="AK23" s="60">
        <f>SUM(AE23:AJ23)</f>
        <v>180</v>
      </c>
      <c r="AL23" s="58" t="str">
        <f>IF(AK23&gt;=160,"A",IF(AK23&gt;=130,"B",IF(AK23&gt;=100,"C",IF(AK23&gt;=70,"D","E"))))</f>
        <v>A</v>
      </c>
      <c r="AM23" s="58">
        <f>અA!AA22</f>
        <v>38</v>
      </c>
      <c r="AN23" s="58">
        <f>AUPCHA!M104</f>
        <v>30</v>
      </c>
      <c r="AO23" s="58">
        <f>'SVA '!H22</f>
        <v>20</v>
      </c>
      <c r="AP23" s="58">
        <f>'અA (2)'!AA22</f>
        <v>36</v>
      </c>
      <c r="AQ23" s="58">
        <f>'AUPCHA-2'!M104</f>
        <v>30</v>
      </c>
      <c r="AR23" s="58">
        <f>'SVA-2'!H22</f>
        <v>19</v>
      </c>
      <c r="AS23" s="60">
        <f>SUM(AM23:AR23)</f>
        <v>173</v>
      </c>
      <c r="AT23" s="58" t="str">
        <f>IF(AS23&gt;=160,"A",IF(AS23&gt;=130,"B",IF(AS23&gt;=100,"C",IF(AS23&gt;=70,"D","E"))))</f>
        <v>A</v>
      </c>
      <c r="AU23" s="58">
        <f>અVI!AA22</f>
        <v>38</v>
      </c>
      <c r="AV23" s="58">
        <f>AUPCHA!AA104</f>
        <v>30</v>
      </c>
      <c r="AW23" s="58">
        <f>'SVA '!I22</f>
        <v>19</v>
      </c>
      <c r="AX23" s="58">
        <f>'અVI (2)'!AA22</f>
        <v>38</v>
      </c>
      <c r="AY23" s="58">
        <f>'AUPCHA-2'!AA104</f>
        <v>30</v>
      </c>
      <c r="AZ23" s="58">
        <f>'SVA-2'!I22</f>
        <v>19</v>
      </c>
      <c r="BA23" s="60">
        <f>SUM(AU23:AZ23)</f>
        <v>174</v>
      </c>
      <c r="BB23" s="58" t="str">
        <f>IF(BA23&gt;=160,"A",IF(BA23&gt;=130,"B",IF(BA23&gt;=100,"C",IF(BA23&gt;=70,"D","E"))))</f>
        <v>A</v>
      </c>
      <c r="BC23" s="58">
        <f>અSK!AA22</f>
        <v>40</v>
      </c>
      <c r="BD23" s="58">
        <f>AUPCHA!M143</f>
        <v>30</v>
      </c>
      <c r="BE23" s="58">
        <f>'SVA '!J22</f>
        <v>20</v>
      </c>
      <c r="BF23" s="58">
        <f>'અSK (2)'!AA22</f>
        <v>40</v>
      </c>
      <c r="BG23" s="58">
        <f>'AUPCHA-2'!M143</f>
        <v>30</v>
      </c>
      <c r="BH23" s="58">
        <f>'SVA-2'!J22</f>
        <v>20</v>
      </c>
      <c r="BI23" s="60">
        <f>SUM(BC23:BH23)</f>
        <v>180</v>
      </c>
      <c r="BJ23" s="58" t="str">
        <f t="shared" si="14"/>
        <v>A</v>
      </c>
      <c r="BK23" s="58">
        <f>'પરિશિષ્ટ-બ g'!AT38</f>
        <v>305</v>
      </c>
      <c r="BL23" s="58" t="str">
        <f>IF(BK23&gt;=320,"A",IF(BK23&gt;=260,"B",IF(BK23&gt;=200,"C",IF(BK23&gt;=140,"D","E"))))</f>
        <v>B</v>
      </c>
      <c r="BM23" s="60">
        <f>M23+U23+AC23+AK23+AS23+BA23+BI23+BK23</f>
        <v>1546</v>
      </c>
      <c r="BN23" s="58">
        <f>ROUND(BM23/18,0)</f>
        <v>86</v>
      </c>
      <c r="BO23" s="60" t="str">
        <f>IF(BN23&gt;=80,"A",IF(BN23&gt;=65,"B",IF(BN23&gt;=50,"C",IF(BN23&gt;=35,"D","E"))))</f>
        <v>A</v>
      </c>
      <c r="BP23" s="46"/>
    </row>
    <row r="24" spans="1:68" ht="30" customHeight="1">
      <c r="A24" s="5">
        <v>17</v>
      </c>
      <c r="B24" s="42">
        <f>'STD-8'!D18</f>
        <v>0</v>
      </c>
      <c r="C24" s="47">
        <f>'STD-8'!E18</f>
        <v>0</v>
      </c>
      <c r="D24" s="62">
        <f>'STD-8'!C18</f>
        <v>0</v>
      </c>
      <c r="E24" s="63">
        <f>'STD-8'!B18</f>
        <v>0</v>
      </c>
      <c r="F24" s="90">
        <v>228</v>
      </c>
      <c r="G24" s="59">
        <f>અGU!AA23</f>
        <v>0</v>
      </c>
      <c r="H24" s="58">
        <f>AUPCHA!M27</f>
        <v>0</v>
      </c>
      <c r="I24" s="58">
        <f>'SVA '!D23</f>
        <v>0</v>
      </c>
      <c r="J24" s="58">
        <f>'અGU (2)'!AA23</f>
        <v>0</v>
      </c>
      <c r="K24" s="58">
        <f>'AUPCHA-2'!M27</f>
        <v>30</v>
      </c>
      <c r="L24" s="58">
        <f>'SVA-2'!D23</f>
        <v>17</v>
      </c>
      <c r="M24" s="60">
        <f>SUM(G24:L24)</f>
        <v>47</v>
      </c>
      <c r="N24" s="58" t="str">
        <f>IF(M24&gt;=160,"A",IF(M24&gt;=130,"B",IF(M24&gt;=100,"C",IF(M24&gt;=70,"D","E"))))</f>
        <v>E</v>
      </c>
      <c r="O24" s="58">
        <f>અG!AA23</f>
        <v>0</v>
      </c>
      <c r="P24" s="58">
        <f>AUPCHA!AA27</f>
        <v>0</v>
      </c>
      <c r="Q24" s="58">
        <f>'SVA '!E23</f>
        <v>0</v>
      </c>
      <c r="R24" s="58">
        <f>'અG (2)'!AA23</f>
        <v>0</v>
      </c>
      <c r="S24" s="58">
        <f>'AUPCHA-2'!AA27</f>
        <v>30</v>
      </c>
      <c r="T24" s="58">
        <f>'SVA-2'!E23</f>
        <v>16</v>
      </c>
      <c r="U24" s="60">
        <f>SUM(O24:T24)</f>
        <v>46</v>
      </c>
      <c r="V24" s="58" t="str">
        <f>IF(U24&gt;=160,"A",IF(U24&gt;=130,"B",IF(U24&gt;=100,"C",IF(U24&gt;=70,"D","E"))))</f>
        <v>E</v>
      </c>
      <c r="W24" s="58">
        <f>અH!AA23</f>
        <v>0</v>
      </c>
      <c r="X24" s="58">
        <f>AUPCHA!M66</f>
        <v>0</v>
      </c>
      <c r="Y24" s="58">
        <f>'SVA '!F23</f>
        <v>0</v>
      </c>
      <c r="Z24" s="58">
        <f>'અH (2)'!AA23</f>
        <v>0</v>
      </c>
      <c r="AA24" s="58">
        <f>'AUPCHA-2'!M66</f>
        <v>30</v>
      </c>
      <c r="AB24" s="58">
        <f>'SVA-2'!F23</f>
        <v>15</v>
      </c>
      <c r="AC24" s="60">
        <f>SUM(W24:AB24)</f>
        <v>45</v>
      </c>
      <c r="AD24" s="58" t="str">
        <f>IF(AC24&gt;=160,"A",IF(AC24&gt;=130,"B",IF(AC24&gt;=100,"C",IF(AC24&gt;=70,"D","E"))))</f>
        <v>E</v>
      </c>
      <c r="AE24" s="58">
        <f>અS!AA23</f>
        <v>0</v>
      </c>
      <c r="AF24" s="58">
        <f>AUPCHA!AA66</f>
        <v>0</v>
      </c>
      <c r="AG24" s="58">
        <f>'SVA '!G23</f>
        <v>0</v>
      </c>
      <c r="AH24" s="58">
        <f>'અS (2)'!AA23</f>
        <v>0</v>
      </c>
      <c r="AI24" s="58">
        <f>'AUPCHA-2'!AA66</f>
        <v>30</v>
      </c>
      <c r="AJ24" s="58">
        <f>'SVA-2'!G23</f>
        <v>15</v>
      </c>
      <c r="AK24" s="60">
        <f>SUM(AE24:AJ24)</f>
        <v>45</v>
      </c>
      <c r="AL24" s="58" t="str">
        <f>IF(AK24&gt;=160,"A",IF(AK24&gt;=130,"B",IF(AK24&gt;=100,"C",IF(AK24&gt;=70,"D","E"))))</f>
        <v>E</v>
      </c>
      <c r="AM24" s="58">
        <f>અA!AA23</f>
        <v>0</v>
      </c>
      <c r="AN24" s="58">
        <f>AUPCHA!M105</f>
        <v>0</v>
      </c>
      <c r="AO24" s="58">
        <f>'SVA '!H23</f>
        <v>0</v>
      </c>
      <c r="AP24" s="58">
        <f>'અA (2)'!AA23</f>
        <v>0</v>
      </c>
      <c r="AQ24" s="58">
        <f>'AUPCHA-2'!M105</f>
        <v>30</v>
      </c>
      <c r="AR24" s="58">
        <f>'SVA-2'!H23</f>
        <v>15</v>
      </c>
      <c r="AS24" s="60">
        <f>SUM(AM24:AR24)</f>
        <v>45</v>
      </c>
      <c r="AT24" s="58" t="str">
        <f>IF(AS24&gt;=160,"A",IF(AS24&gt;=130,"B",IF(AS24&gt;=100,"C",IF(AS24&gt;=70,"D","E"))))</f>
        <v>E</v>
      </c>
      <c r="AU24" s="58">
        <f>અVI!AA23</f>
        <v>0</v>
      </c>
      <c r="AV24" s="58">
        <f>AUPCHA!AA105</f>
        <v>0</v>
      </c>
      <c r="AW24" s="58">
        <f>'SVA '!I23</f>
        <v>0</v>
      </c>
      <c r="AX24" s="58">
        <f>'અVI (2)'!AA23</f>
        <v>0</v>
      </c>
      <c r="AY24" s="58">
        <f>'AUPCHA-2'!AA105</f>
        <v>30</v>
      </c>
      <c r="AZ24" s="58">
        <f>'SVA-2'!I23</f>
        <v>18</v>
      </c>
      <c r="BA24" s="60">
        <f>SUM(AU24:AZ24)</f>
        <v>48</v>
      </c>
      <c r="BB24" s="58" t="str">
        <f>IF(BA24&gt;=160,"A",IF(BA24&gt;=130,"B",IF(BA24&gt;=100,"C",IF(BA24&gt;=70,"D","E"))))</f>
        <v>E</v>
      </c>
      <c r="BC24" s="58">
        <f>અSK!AA23</f>
        <v>0</v>
      </c>
      <c r="BD24" s="58">
        <f>AUPCHA!M144</f>
        <v>0</v>
      </c>
      <c r="BE24" s="58">
        <f>'SVA '!J23</f>
        <v>0</v>
      </c>
      <c r="BF24" s="58">
        <f>'અSK (2)'!AA23</f>
        <v>0</v>
      </c>
      <c r="BG24" s="58">
        <f>'AUPCHA-2'!M144</f>
        <v>30</v>
      </c>
      <c r="BH24" s="58">
        <f>'SVA-2'!J23</f>
        <v>17</v>
      </c>
      <c r="BI24" s="60">
        <f>SUM(BC24:BH24)</f>
        <v>47</v>
      </c>
      <c r="BJ24" s="58" t="str">
        <f>IF(BI24&gt;=160,"A",IF(BI24&gt;=130,"B",IF(BI24&gt;=100,"C",IF(BI24&gt;=70,"D","E"))))</f>
        <v>E</v>
      </c>
      <c r="BK24" s="58">
        <f>'પરિશિષ્ટ-બ g'!AT40</f>
        <v>341</v>
      </c>
      <c r="BL24" s="58" t="str">
        <f>IF(BK24&gt;=320,"A",IF(BK24&gt;=260,"B",IF(BK24&gt;=200,"C",IF(BK24&gt;=140,"D","E"))))</f>
        <v>A</v>
      </c>
      <c r="BM24" s="60">
        <f>M24+U24+AC24+AK24+AS24+BA24+BI24+BK24</f>
        <v>664</v>
      </c>
      <c r="BN24" s="58">
        <f>ROUND(BM24/18,0)</f>
        <v>37</v>
      </c>
      <c r="BO24" s="60" t="str">
        <f>IF(BN24&gt;=80,"A",IF(BN24&gt;=65,"B",IF(BN24&gt;=50,"C",IF(BN24&gt;=35,"D","E"))))</f>
        <v>D</v>
      </c>
      <c r="BP24" s="46"/>
    </row>
    <row r="25" spans="1:68" ht="30" customHeight="1">
      <c r="A25" s="5">
        <v>17</v>
      </c>
      <c r="B25" s="42">
        <f>'STD-8'!D19</f>
        <v>0</v>
      </c>
      <c r="C25" s="47">
        <f>'STD-8'!E19</f>
        <v>0</v>
      </c>
      <c r="D25" s="62">
        <f>'STD-8'!C19</f>
        <v>0</v>
      </c>
      <c r="E25" s="63">
        <f>'STD-8'!B19</f>
        <v>0</v>
      </c>
      <c r="F25" s="90">
        <v>228</v>
      </c>
      <c r="G25" s="59">
        <f>અGU!AA24</f>
        <v>0</v>
      </c>
      <c r="H25" s="58">
        <f>AUPCHA!M28</f>
        <v>0</v>
      </c>
      <c r="I25" s="58">
        <f>'SVA '!D24</f>
        <v>0</v>
      </c>
      <c r="J25" s="58">
        <f>'અGU (2)'!AA24</f>
        <v>0</v>
      </c>
      <c r="K25" s="58">
        <f>'AUPCHA-2'!M28</f>
        <v>30</v>
      </c>
      <c r="L25" s="58">
        <f>'SVA-2'!D24</f>
        <v>17</v>
      </c>
      <c r="M25" s="60">
        <f>SUM(G25:L25)</f>
        <v>47</v>
      </c>
      <c r="N25" s="58" t="str">
        <f>IF(M25&gt;=160,"A",IF(M25&gt;=130,"B",IF(M25&gt;=100,"C",IF(M25&gt;=70,"D","E"))))</f>
        <v>E</v>
      </c>
      <c r="O25" s="58">
        <f>અG!AA24</f>
        <v>0</v>
      </c>
      <c r="P25" s="58">
        <f>AUPCHA!AA28</f>
        <v>0</v>
      </c>
      <c r="Q25" s="58">
        <f>'SVA '!E24</f>
        <v>0</v>
      </c>
      <c r="R25" s="58">
        <f>'અG (2)'!AA24</f>
        <v>0</v>
      </c>
      <c r="S25" s="58">
        <f>'AUPCHA-2'!AA28</f>
        <v>30</v>
      </c>
      <c r="T25" s="58">
        <f>'SVA-2'!E24</f>
        <v>16</v>
      </c>
      <c r="U25" s="60">
        <f>SUM(O25:T25)</f>
        <v>46</v>
      </c>
      <c r="V25" s="58" t="str">
        <f>IF(U25&gt;=160,"A",IF(U25&gt;=130,"B",IF(U25&gt;=100,"C",IF(U25&gt;=70,"D","E"))))</f>
        <v>E</v>
      </c>
      <c r="W25" s="58">
        <f>અH!AA24</f>
        <v>0</v>
      </c>
      <c r="X25" s="58">
        <f>AUPCHA!M67</f>
        <v>0</v>
      </c>
      <c r="Y25" s="58">
        <f>'SVA '!F24</f>
        <v>0</v>
      </c>
      <c r="Z25" s="58">
        <f>'અH (2)'!AA24</f>
        <v>0</v>
      </c>
      <c r="AA25" s="58">
        <f>'AUPCHA-2'!M67</f>
        <v>30</v>
      </c>
      <c r="AB25" s="58">
        <f>'SVA-2'!F24</f>
        <v>15</v>
      </c>
      <c r="AC25" s="60">
        <f>SUM(W25:AB25)</f>
        <v>45</v>
      </c>
      <c r="AD25" s="58" t="str">
        <f>IF(AC25&gt;=160,"A",IF(AC25&gt;=130,"B",IF(AC25&gt;=100,"C",IF(AC25&gt;=70,"D","E"))))</f>
        <v>E</v>
      </c>
      <c r="AE25" s="58">
        <f>અS!AA24</f>
        <v>0</v>
      </c>
      <c r="AF25" s="58">
        <f>AUPCHA!AA67</f>
        <v>0</v>
      </c>
      <c r="AG25" s="58">
        <f>'SVA '!G24</f>
        <v>0</v>
      </c>
      <c r="AH25" s="58">
        <f>'અS (2)'!AA24</f>
        <v>0</v>
      </c>
      <c r="AI25" s="58">
        <f>'AUPCHA-2'!AA67</f>
        <v>30</v>
      </c>
      <c r="AJ25" s="58">
        <f>'SVA-2'!G24</f>
        <v>15</v>
      </c>
      <c r="AK25" s="60">
        <f>SUM(AE25:AJ25)</f>
        <v>45</v>
      </c>
      <c r="AL25" s="58" t="str">
        <f>IF(AK25&gt;=160,"A",IF(AK25&gt;=130,"B",IF(AK25&gt;=100,"C",IF(AK25&gt;=70,"D","E"))))</f>
        <v>E</v>
      </c>
      <c r="AM25" s="58">
        <f>અA!AA24</f>
        <v>0</v>
      </c>
      <c r="AN25" s="58">
        <f>AUPCHA!M106</f>
        <v>0</v>
      </c>
      <c r="AO25" s="58">
        <f>'SVA '!H24</f>
        <v>0</v>
      </c>
      <c r="AP25" s="58">
        <f>'અA (2)'!AA24</f>
        <v>0</v>
      </c>
      <c r="AQ25" s="58">
        <f>'AUPCHA-2'!M106</f>
        <v>30</v>
      </c>
      <c r="AR25" s="58">
        <f>'SVA-2'!H24</f>
        <v>15</v>
      </c>
      <c r="AS25" s="60">
        <f>SUM(AM25:AR25)</f>
        <v>45</v>
      </c>
      <c r="AT25" s="58" t="str">
        <f>IF(AS25&gt;=160,"A",IF(AS25&gt;=130,"B",IF(AS25&gt;=100,"C",IF(AS25&gt;=70,"D","E"))))</f>
        <v>E</v>
      </c>
      <c r="AU25" s="58">
        <f>અVI!AA24</f>
        <v>0</v>
      </c>
      <c r="AV25" s="58">
        <f>AUPCHA!AA106</f>
        <v>0</v>
      </c>
      <c r="AW25" s="58">
        <f>'SVA '!I24</f>
        <v>0</v>
      </c>
      <c r="AX25" s="58">
        <f>'અVI (2)'!AA24</f>
        <v>0</v>
      </c>
      <c r="AY25" s="58">
        <f>'AUPCHA-2'!AA106</f>
        <v>30</v>
      </c>
      <c r="AZ25" s="58">
        <f>'SVA-2'!I24</f>
        <v>18</v>
      </c>
      <c r="BA25" s="60">
        <f>SUM(AU25:AZ25)</f>
        <v>48</v>
      </c>
      <c r="BB25" s="58" t="str">
        <f>IF(BA25&gt;=160,"A",IF(BA25&gt;=130,"B",IF(BA25&gt;=100,"C",IF(BA25&gt;=70,"D","E"))))</f>
        <v>E</v>
      </c>
      <c r="BC25" s="58">
        <f>અSK!AA24</f>
        <v>0</v>
      </c>
      <c r="BD25" s="58">
        <f>AUPCHA!M145</f>
        <v>0</v>
      </c>
      <c r="BE25" s="58">
        <f>'SVA '!J24</f>
        <v>0</v>
      </c>
      <c r="BF25" s="58">
        <f>'અSK (2)'!AA24</f>
        <v>0</v>
      </c>
      <c r="BG25" s="58">
        <f>'AUPCHA-2'!M145</f>
        <v>30</v>
      </c>
      <c r="BH25" s="58">
        <f>'SVA-2'!J24</f>
        <v>17</v>
      </c>
      <c r="BI25" s="60">
        <f>SUM(BC25:BH25)</f>
        <v>47</v>
      </c>
      <c r="BJ25" s="58" t="str">
        <f>IF(BI25&gt;=160,"A",IF(BI25&gt;=130,"B",IF(BI25&gt;=100,"C",IF(BI25&gt;=70,"D","E"))))</f>
        <v>E</v>
      </c>
      <c r="BK25" s="58">
        <f>'પરિશિષ્ટ-બ g'!AT42</f>
        <v>341</v>
      </c>
      <c r="BL25" s="58" t="str">
        <f>IF(BK25&gt;=320,"A",IF(BK25&gt;=260,"B",IF(BK25&gt;=200,"C",IF(BK25&gt;=140,"D","E"))))</f>
        <v>A</v>
      </c>
      <c r="BM25" s="60">
        <f>M25+U25+AC25+AK25+AS25+BA25+BI25+BK25</f>
        <v>664</v>
      </c>
      <c r="BN25" s="58">
        <f>ROUND(BM25/18,0)</f>
        <v>37</v>
      </c>
      <c r="BO25" s="60" t="str">
        <f>IF(BN25&gt;=80,"A",IF(BN25&gt;=65,"B",IF(BN25&gt;=50,"C",IF(BN25&gt;=35,"D","E"))))</f>
        <v>D</v>
      </c>
      <c r="BP25" s="46"/>
    </row>
    <row r="26" spans="1:68" ht="30" customHeight="1">
      <c r="A26" s="5"/>
      <c r="B26" s="42"/>
      <c r="C26" s="47"/>
      <c r="D26" s="62"/>
      <c r="E26" s="63"/>
      <c r="F26" s="90"/>
      <c r="G26" s="59"/>
      <c r="H26" s="58"/>
      <c r="I26" s="58"/>
      <c r="J26" s="58"/>
      <c r="K26" s="58"/>
      <c r="L26" s="58"/>
      <c r="M26" s="60"/>
      <c r="N26" s="58"/>
      <c r="O26" s="58"/>
      <c r="P26" s="58"/>
      <c r="Q26" s="58"/>
      <c r="R26" s="58"/>
      <c r="S26" s="58"/>
      <c r="T26" s="58"/>
      <c r="U26" s="60"/>
      <c r="V26" s="58"/>
      <c r="W26" s="58"/>
      <c r="X26" s="58"/>
      <c r="Y26" s="58"/>
      <c r="Z26" s="58"/>
      <c r="AA26" s="58"/>
      <c r="AB26" s="58"/>
      <c r="AC26" s="60"/>
      <c r="AD26" s="58"/>
      <c r="AE26" s="58"/>
      <c r="AF26" s="58"/>
      <c r="AG26" s="58"/>
      <c r="AH26" s="58"/>
      <c r="AI26" s="58"/>
      <c r="AJ26" s="58"/>
      <c r="AK26" s="60"/>
      <c r="AL26" s="58"/>
      <c r="AM26" s="58"/>
      <c r="AN26" s="58"/>
      <c r="AO26" s="58"/>
      <c r="AP26" s="58"/>
      <c r="AQ26" s="58"/>
      <c r="AR26" s="58"/>
      <c r="AS26" s="60"/>
      <c r="AT26" s="58"/>
      <c r="AU26" s="58"/>
      <c r="AV26" s="58"/>
      <c r="AW26" s="58"/>
      <c r="AX26" s="58"/>
      <c r="AY26" s="58"/>
      <c r="AZ26" s="58"/>
      <c r="BA26" s="60"/>
      <c r="BB26" s="58"/>
      <c r="BC26" s="58"/>
      <c r="BD26" s="58"/>
      <c r="BE26" s="58"/>
      <c r="BF26" s="58"/>
      <c r="BG26" s="58"/>
      <c r="BH26" s="58"/>
      <c r="BI26" s="60"/>
      <c r="BJ26" s="58"/>
      <c r="BK26" s="58"/>
      <c r="BL26" s="58"/>
      <c r="BM26" s="60"/>
      <c r="BN26" s="58"/>
      <c r="BO26" s="60"/>
      <c r="BP26" s="46"/>
    </row>
    <row r="27" spans="1:68" ht="11.25" customHeight="1">
      <c r="A27" s="5"/>
      <c r="B27" s="42"/>
      <c r="C27" s="47"/>
      <c r="D27" s="62"/>
      <c r="E27" s="63"/>
      <c r="F27" s="90"/>
      <c r="G27" s="59"/>
      <c r="H27" s="58"/>
      <c r="I27" s="58"/>
      <c r="J27" s="58"/>
      <c r="K27" s="58"/>
      <c r="L27" s="58"/>
      <c r="M27" s="60"/>
      <c r="N27" s="58"/>
      <c r="O27" s="58"/>
      <c r="P27" s="58"/>
      <c r="Q27" s="58"/>
      <c r="R27" s="58"/>
      <c r="S27" s="58"/>
      <c r="T27" s="58"/>
      <c r="U27" s="60"/>
      <c r="V27" s="58"/>
      <c r="W27" s="58"/>
      <c r="X27" s="58"/>
      <c r="Y27" s="58"/>
      <c r="Z27" s="58"/>
      <c r="AA27" s="58"/>
      <c r="AB27" s="58"/>
      <c r="AC27" s="60"/>
      <c r="AD27" s="58"/>
      <c r="AE27" s="58"/>
      <c r="AF27" s="58"/>
      <c r="AG27" s="58"/>
      <c r="AH27" s="58"/>
      <c r="AI27" s="58"/>
      <c r="AJ27" s="58"/>
      <c r="AK27" s="60"/>
      <c r="AL27" s="58"/>
      <c r="AM27" s="58"/>
      <c r="AN27" s="58"/>
      <c r="AO27" s="58"/>
      <c r="AP27" s="58"/>
      <c r="AQ27" s="58"/>
      <c r="AR27" s="58"/>
      <c r="AS27" s="60"/>
      <c r="AT27" s="58"/>
      <c r="AU27" s="58"/>
      <c r="AV27" s="58"/>
      <c r="AW27" s="58"/>
      <c r="AX27" s="58"/>
      <c r="AY27" s="58"/>
      <c r="AZ27" s="58"/>
      <c r="BA27" s="60"/>
      <c r="BB27" s="58"/>
      <c r="BC27" s="58"/>
      <c r="BD27" s="58"/>
      <c r="BE27" s="58"/>
      <c r="BF27" s="58"/>
      <c r="BG27" s="58"/>
      <c r="BH27" s="58"/>
      <c r="BI27" s="60"/>
      <c r="BJ27" s="58"/>
      <c r="BK27" s="58"/>
      <c r="BL27" s="58"/>
      <c r="BM27" s="60"/>
      <c r="BN27" s="58"/>
      <c r="BO27" s="60"/>
      <c r="BP27" s="46"/>
    </row>
    <row r="28" spans="1:68" ht="13.5" customHeight="1">
      <c r="A28" s="5">
        <v>22</v>
      </c>
      <c r="B28" s="42"/>
      <c r="C28" s="47"/>
      <c r="D28" s="37"/>
      <c r="E28" s="37"/>
      <c r="F28" s="91"/>
      <c r="G28" s="58"/>
      <c r="H28" s="58"/>
      <c r="I28" s="58"/>
      <c r="J28" s="58"/>
      <c r="K28" s="58"/>
      <c r="L28" s="58"/>
      <c r="M28" s="60"/>
      <c r="N28" s="58"/>
      <c r="O28" s="58"/>
      <c r="P28" s="58"/>
      <c r="Q28" s="58"/>
      <c r="R28" s="58"/>
      <c r="S28" s="58"/>
      <c r="T28" s="58"/>
      <c r="U28" s="60"/>
      <c r="V28" s="58"/>
      <c r="W28" s="58"/>
      <c r="X28" s="58"/>
      <c r="Y28" s="58"/>
      <c r="Z28" s="58"/>
      <c r="AA28" s="58"/>
      <c r="AB28" s="58"/>
      <c r="AC28" s="60"/>
      <c r="AD28" s="58"/>
      <c r="AE28" s="58"/>
      <c r="AF28" s="58"/>
      <c r="AG28" s="58"/>
      <c r="AH28" s="58"/>
      <c r="AI28" s="58"/>
      <c r="AJ28" s="58"/>
      <c r="AK28" s="60"/>
      <c r="AL28" s="58"/>
      <c r="AM28" s="58"/>
      <c r="AN28" s="58"/>
      <c r="AO28" s="58"/>
      <c r="AP28" s="58"/>
      <c r="AQ28" s="58"/>
      <c r="AR28" s="58"/>
      <c r="AS28" s="60"/>
      <c r="AT28" s="58"/>
      <c r="AU28" s="58"/>
      <c r="AV28" s="58"/>
      <c r="AW28" s="58"/>
      <c r="AX28" s="58"/>
      <c r="AY28" s="58"/>
      <c r="AZ28" s="58"/>
      <c r="BA28" s="60"/>
      <c r="BB28" s="58"/>
      <c r="BC28" s="58"/>
      <c r="BD28" s="58"/>
      <c r="BE28" s="58"/>
      <c r="BF28" s="58"/>
      <c r="BG28" s="58"/>
      <c r="BH28" s="58"/>
      <c r="BI28" s="175" t="s">
        <v>85</v>
      </c>
      <c r="BJ28" s="176"/>
      <c r="BK28" s="176"/>
      <c r="BL28" s="176"/>
      <c r="BM28" s="176"/>
      <c r="BN28" s="177"/>
      <c r="BO28" s="58">
        <f>COUNTIF(BO8:BO24,"a")</f>
        <v>6</v>
      </c>
      <c r="BP28" s="46"/>
    </row>
    <row r="29" spans="1:68" ht="13.5" customHeight="1">
      <c r="A29" s="5">
        <v>23</v>
      </c>
      <c r="B29" s="42"/>
      <c r="C29" s="47"/>
      <c r="D29" s="37"/>
      <c r="E29" s="37"/>
      <c r="F29" s="91"/>
      <c r="G29" s="58"/>
      <c r="H29" s="58"/>
      <c r="I29" s="58"/>
      <c r="J29" s="58"/>
      <c r="K29" s="58"/>
      <c r="L29" s="58"/>
      <c r="M29" s="60"/>
      <c r="N29" s="58"/>
      <c r="O29" s="58"/>
      <c r="P29" s="58"/>
      <c r="Q29" s="58"/>
      <c r="R29" s="58"/>
      <c r="S29" s="58"/>
      <c r="T29" s="58"/>
      <c r="U29" s="60"/>
      <c r="V29" s="58"/>
      <c r="W29" s="58"/>
      <c r="X29" s="58"/>
      <c r="Y29" s="58"/>
      <c r="Z29" s="58"/>
      <c r="AA29" s="58"/>
      <c r="AB29" s="58"/>
      <c r="AC29" s="60"/>
      <c r="AD29" s="58"/>
      <c r="AE29" s="58"/>
      <c r="AF29" s="58"/>
      <c r="AG29" s="58"/>
      <c r="AH29" s="58"/>
      <c r="AI29" s="58"/>
      <c r="AJ29" s="58"/>
      <c r="AK29" s="60"/>
      <c r="AL29" s="58"/>
      <c r="AM29" s="58"/>
      <c r="AN29" s="58"/>
      <c r="AO29" s="58"/>
      <c r="AP29" s="58"/>
      <c r="AQ29" s="58"/>
      <c r="AR29" s="58"/>
      <c r="AS29" s="60"/>
      <c r="AT29" s="58"/>
      <c r="AU29" s="58"/>
      <c r="AV29" s="58"/>
      <c r="AW29" s="58"/>
      <c r="AX29" s="58"/>
      <c r="AY29" s="58"/>
      <c r="AZ29" s="58"/>
      <c r="BA29" s="60"/>
      <c r="BB29" s="58"/>
      <c r="BC29" s="58"/>
      <c r="BD29" s="58"/>
      <c r="BE29" s="58"/>
      <c r="BF29" s="58"/>
      <c r="BG29" s="58"/>
      <c r="BH29" s="58"/>
      <c r="BI29" s="175" t="s">
        <v>86</v>
      </c>
      <c r="BJ29" s="176"/>
      <c r="BK29" s="176"/>
      <c r="BL29" s="176"/>
      <c r="BM29" s="176"/>
      <c r="BN29" s="177"/>
      <c r="BO29" s="58">
        <f>COUNTIF(BO8:BO24,"b")</f>
        <v>9</v>
      </c>
      <c r="BP29" s="46"/>
    </row>
    <row r="30" spans="1:68" ht="13.5" customHeight="1">
      <c r="A30" s="5">
        <v>24</v>
      </c>
      <c r="B30" s="42"/>
      <c r="C30" s="47"/>
      <c r="D30" s="37"/>
      <c r="E30" s="37"/>
      <c r="F30" s="91"/>
      <c r="G30" s="58"/>
      <c r="H30" s="58"/>
      <c r="I30" s="58"/>
      <c r="J30" s="58"/>
      <c r="K30" s="58"/>
      <c r="L30" s="58"/>
      <c r="M30" s="60"/>
      <c r="N30" s="58"/>
      <c r="O30" s="58"/>
      <c r="P30" s="58"/>
      <c r="Q30" s="58"/>
      <c r="R30" s="58"/>
      <c r="S30" s="58"/>
      <c r="T30" s="58"/>
      <c r="U30" s="60"/>
      <c r="V30" s="58"/>
      <c r="W30" s="58"/>
      <c r="X30" s="58"/>
      <c r="Y30" s="58"/>
      <c r="Z30" s="58"/>
      <c r="AA30" s="58"/>
      <c r="AB30" s="58"/>
      <c r="AC30" s="60"/>
      <c r="AD30" s="58"/>
      <c r="AE30" s="58"/>
      <c r="AF30" s="58"/>
      <c r="AG30" s="58"/>
      <c r="AH30" s="58"/>
      <c r="AI30" s="58"/>
      <c r="AJ30" s="58"/>
      <c r="AK30" s="60"/>
      <c r="AL30" s="58"/>
      <c r="AM30" s="58"/>
      <c r="AN30" s="58"/>
      <c r="AO30" s="58"/>
      <c r="AP30" s="58"/>
      <c r="AQ30" s="58"/>
      <c r="AR30" s="58"/>
      <c r="AS30" s="60"/>
      <c r="AT30" s="58"/>
      <c r="AU30" s="58"/>
      <c r="AV30" s="58"/>
      <c r="AW30" s="58"/>
      <c r="AX30" s="58"/>
      <c r="AY30" s="58"/>
      <c r="AZ30" s="58"/>
      <c r="BA30" s="60"/>
      <c r="BB30" s="58"/>
      <c r="BC30" s="58"/>
      <c r="BD30" s="58"/>
      <c r="BE30" s="58"/>
      <c r="BF30" s="58"/>
      <c r="BG30" s="58"/>
      <c r="BH30" s="58"/>
      <c r="BI30" s="175" t="s">
        <v>87</v>
      </c>
      <c r="BJ30" s="176"/>
      <c r="BK30" s="176"/>
      <c r="BL30" s="176"/>
      <c r="BM30" s="176"/>
      <c r="BN30" s="177"/>
      <c r="BO30" s="58">
        <f>COUNTIF(BO8:BO24,"c")</f>
        <v>1</v>
      </c>
      <c r="BP30" s="46"/>
    </row>
    <row r="31" spans="1:68" ht="13.5" customHeight="1">
      <c r="A31" s="5">
        <v>25</v>
      </c>
      <c r="B31" s="42"/>
      <c r="C31" s="47"/>
      <c r="D31" s="37"/>
      <c r="E31" s="37"/>
      <c r="F31" s="37"/>
      <c r="G31" s="58"/>
      <c r="H31" s="58"/>
      <c r="I31" s="58"/>
      <c r="J31" s="58"/>
      <c r="K31" s="58"/>
      <c r="L31" s="58"/>
      <c r="M31" s="60"/>
      <c r="N31" s="58"/>
      <c r="O31" s="58"/>
      <c r="P31" s="58"/>
      <c r="Q31" s="58"/>
      <c r="R31" s="58"/>
      <c r="S31" s="58"/>
      <c r="T31" s="58"/>
      <c r="U31" s="60"/>
      <c r="V31" s="58"/>
      <c r="W31" s="58"/>
      <c r="X31" s="58"/>
      <c r="Y31" s="58"/>
      <c r="Z31" s="58"/>
      <c r="AA31" s="58"/>
      <c r="AB31" s="58"/>
      <c r="AC31" s="60"/>
      <c r="AD31" s="58"/>
      <c r="AE31" s="58"/>
      <c r="AF31" s="58"/>
      <c r="AG31" s="58"/>
      <c r="AH31" s="58"/>
      <c r="AI31" s="58"/>
      <c r="AJ31" s="58"/>
      <c r="AK31" s="60"/>
      <c r="AL31" s="58"/>
      <c r="AM31" s="58"/>
      <c r="AN31" s="58"/>
      <c r="AO31" s="58"/>
      <c r="AP31" s="58"/>
      <c r="AQ31" s="58"/>
      <c r="AR31" s="58"/>
      <c r="AS31" s="60"/>
      <c r="AT31" s="58"/>
      <c r="AU31" s="58"/>
      <c r="AV31" s="58"/>
      <c r="AW31" s="58"/>
      <c r="AX31" s="58"/>
      <c r="AY31" s="58"/>
      <c r="AZ31" s="58"/>
      <c r="BA31" s="60"/>
      <c r="BB31" s="58"/>
      <c r="BC31" s="58"/>
      <c r="BD31" s="58"/>
      <c r="BE31" s="58"/>
      <c r="BF31" s="58"/>
      <c r="BG31" s="58"/>
      <c r="BH31" s="58"/>
      <c r="BI31" s="175" t="s">
        <v>88</v>
      </c>
      <c r="BJ31" s="176"/>
      <c r="BK31" s="176"/>
      <c r="BL31" s="176"/>
      <c r="BM31" s="176"/>
      <c r="BN31" s="177"/>
      <c r="BO31" s="58">
        <f>COUNTIF(BO8:BO24,"d")</f>
        <v>1</v>
      </c>
      <c r="BP31" s="46"/>
    </row>
    <row r="32" spans="1:68" ht="13.5" customHeight="1">
      <c r="A32" s="5">
        <v>26</v>
      </c>
      <c r="B32" s="42"/>
      <c r="C32" s="47"/>
      <c r="D32" s="37"/>
      <c r="E32" s="37"/>
      <c r="F32" s="37"/>
      <c r="G32" s="58"/>
      <c r="H32" s="58"/>
      <c r="I32" s="58"/>
      <c r="J32" s="58"/>
      <c r="K32" s="58"/>
      <c r="L32" s="58"/>
      <c r="M32" s="60"/>
      <c r="N32" s="58"/>
      <c r="O32" s="58"/>
      <c r="P32" s="58"/>
      <c r="Q32" s="58"/>
      <c r="R32" s="58"/>
      <c r="S32" s="58"/>
      <c r="T32" s="58"/>
      <c r="U32" s="60"/>
      <c r="V32" s="58"/>
      <c r="W32" s="58"/>
      <c r="X32" s="58"/>
      <c r="Y32" s="58"/>
      <c r="Z32" s="58"/>
      <c r="AA32" s="58"/>
      <c r="AB32" s="58"/>
      <c r="AC32" s="60"/>
      <c r="AD32" s="58"/>
      <c r="AE32" s="58"/>
      <c r="AF32" s="58"/>
      <c r="AG32" s="58"/>
      <c r="AH32" s="58"/>
      <c r="AI32" s="58"/>
      <c r="AJ32" s="58"/>
      <c r="AK32" s="60"/>
      <c r="AL32" s="58"/>
      <c r="AM32" s="58"/>
      <c r="AN32" s="58"/>
      <c r="AO32" s="58"/>
      <c r="AP32" s="58"/>
      <c r="AQ32" s="58"/>
      <c r="AR32" s="58"/>
      <c r="AS32" s="60"/>
      <c r="AT32" s="58"/>
      <c r="AU32" s="58"/>
      <c r="AV32" s="58"/>
      <c r="AW32" s="58"/>
      <c r="AX32" s="58"/>
      <c r="AY32" s="58"/>
      <c r="AZ32" s="58"/>
      <c r="BA32" s="60"/>
      <c r="BB32" s="58"/>
      <c r="BC32" s="58"/>
      <c r="BD32" s="58"/>
      <c r="BE32" s="58"/>
      <c r="BF32" s="58"/>
      <c r="BG32" s="58"/>
      <c r="BH32" s="58"/>
      <c r="BI32" s="175" t="s">
        <v>89</v>
      </c>
      <c r="BJ32" s="176"/>
      <c r="BK32" s="176"/>
      <c r="BL32" s="176"/>
      <c r="BM32" s="176"/>
      <c r="BN32" s="177"/>
      <c r="BO32" s="58">
        <f>COUNTIF(BO8:BO24,"e")</f>
        <v>0</v>
      </c>
      <c r="BP32" s="46"/>
    </row>
    <row r="33" spans="1:68" ht="13.5" customHeight="1">
      <c r="A33" s="5">
        <v>27</v>
      </c>
      <c r="B33" s="42"/>
      <c r="C33" s="47"/>
      <c r="D33" s="37"/>
      <c r="E33" s="37"/>
      <c r="F33" s="37"/>
      <c r="G33" s="58"/>
      <c r="H33" s="58"/>
      <c r="I33" s="58"/>
      <c r="J33" s="58"/>
      <c r="K33" s="58"/>
      <c r="L33" s="58"/>
      <c r="M33" s="60"/>
      <c r="N33" s="58"/>
      <c r="O33" s="58"/>
      <c r="P33" s="58"/>
      <c r="Q33" s="58"/>
      <c r="R33" s="58"/>
      <c r="S33" s="58"/>
      <c r="T33" s="58"/>
      <c r="U33" s="60"/>
      <c r="V33" s="58"/>
      <c r="W33" s="58"/>
      <c r="X33" s="58"/>
      <c r="Y33" s="58"/>
      <c r="Z33" s="58"/>
      <c r="AA33" s="58"/>
      <c r="AB33" s="58"/>
      <c r="AC33" s="60"/>
      <c r="AD33" s="58"/>
      <c r="AE33" s="58"/>
      <c r="AF33" s="58"/>
      <c r="AG33" s="58"/>
      <c r="AH33" s="58"/>
      <c r="AI33" s="58"/>
      <c r="AJ33" s="58"/>
      <c r="AK33" s="60"/>
      <c r="AL33" s="58"/>
      <c r="AM33" s="58"/>
      <c r="AN33" s="58"/>
      <c r="AO33" s="58"/>
      <c r="AP33" s="58"/>
      <c r="AQ33" s="58"/>
      <c r="AR33" s="58"/>
      <c r="AS33" s="60"/>
      <c r="AT33" s="58"/>
      <c r="AU33" s="58"/>
      <c r="AV33" s="58"/>
      <c r="AW33" s="58"/>
      <c r="AX33" s="58"/>
      <c r="AY33" s="58"/>
      <c r="AZ33" s="58"/>
      <c r="BA33" s="60"/>
      <c r="BB33" s="58"/>
      <c r="BC33" s="58"/>
      <c r="BD33" s="58"/>
      <c r="BE33" s="58"/>
      <c r="BF33" s="58"/>
      <c r="BG33" s="58"/>
      <c r="BH33" s="58"/>
      <c r="BI33" s="178" t="s">
        <v>90</v>
      </c>
      <c r="BJ33" s="176"/>
      <c r="BK33" s="176"/>
      <c r="BL33" s="176"/>
      <c r="BM33" s="176"/>
      <c r="BN33" s="177"/>
      <c r="BO33" s="58">
        <f>SUM(BO28:BO32)</f>
        <v>17</v>
      </c>
      <c r="BP33" s="46"/>
    </row>
    <row r="34" ht="26.25" customHeight="1"/>
    <row r="35" spans="24:67" ht="15.75" customHeight="1">
      <c r="X35" s="110"/>
      <c r="Y35" s="110"/>
      <c r="Z35" s="110"/>
      <c r="AA35" s="110"/>
      <c r="AF35" s="110"/>
      <c r="AG35" s="110"/>
      <c r="AH35" s="110"/>
      <c r="AI35" s="110"/>
      <c r="AN35" s="110"/>
      <c r="AO35" s="110"/>
      <c r="AP35" s="110"/>
      <c r="AQ35" s="110"/>
      <c r="AV35" s="110"/>
      <c r="AW35" s="110"/>
      <c r="AX35" s="110"/>
      <c r="AY35" s="110"/>
      <c r="BA35" s="110" t="s">
        <v>32</v>
      </c>
      <c r="BB35" s="110"/>
      <c r="BC35" s="110"/>
      <c r="BD35" s="110"/>
      <c r="BE35" s="110"/>
      <c r="BF35" s="61"/>
      <c r="BG35" s="61"/>
      <c r="BK35" s="110" t="s">
        <v>33</v>
      </c>
      <c r="BL35" s="110"/>
      <c r="BM35" s="110"/>
      <c r="BN35" s="110"/>
      <c r="BO35" s="110"/>
    </row>
    <row r="36" ht="9" customHeight="1"/>
    <row r="37" ht="9" customHeight="1"/>
  </sheetData>
  <sheetProtection/>
  <mergeCells count="62">
    <mergeCell ref="BI30:BN30"/>
    <mergeCell ref="BL3:BL6"/>
    <mergeCell ref="BI31:BN31"/>
    <mergeCell ref="BM3:BM5"/>
    <mergeCell ref="BJ4:BJ6"/>
    <mergeCell ref="BC3:BJ3"/>
    <mergeCell ref="AE4:AG4"/>
    <mergeCell ref="W3:AD3"/>
    <mergeCell ref="W4:Y4"/>
    <mergeCell ref="BP3:BP6"/>
    <mergeCell ref="BI28:BN28"/>
    <mergeCell ref="BI29:BN29"/>
    <mergeCell ref="BK3:BK5"/>
    <mergeCell ref="AU3:BB3"/>
    <mergeCell ref="AH4:AJ4"/>
    <mergeCell ref="X35:AA35"/>
    <mergeCell ref="O3:V3"/>
    <mergeCell ref="O4:Q4"/>
    <mergeCell ref="AM3:AT3"/>
    <mergeCell ref="U4:U6"/>
    <mergeCell ref="V4:V6"/>
    <mergeCell ref="AS4:AS6"/>
    <mergeCell ref="AC4:AC6"/>
    <mergeCell ref="AF35:AI35"/>
    <mergeCell ref="AN35:AQ35"/>
    <mergeCell ref="BK35:BO35"/>
    <mergeCell ref="BI32:BN32"/>
    <mergeCell ref="BI4:BI6"/>
    <mergeCell ref="BI33:BN33"/>
    <mergeCell ref="AT4:AT6"/>
    <mergeCell ref="Z4:AB4"/>
    <mergeCell ref="AL4:AL6"/>
    <mergeCell ref="BO3:BO6"/>
    <mergeCell ref="BA4:BA6"/>
    <mergeCell ref="BN3:BN6"/>
    <mergeCell ref="AV35:AY35"/>
    <mergeCell ref="BA35:BE35"/>
    <mergeCell ref="BF4:BH4"/>
    <mergeCell ref="BC4:BE4"/>
    <mergeCell ref="AU4:AW4"/>
    <mergeCell ref="AX4:AZ4"/>
    <mergeCell ref="BB4:BB6"/>
    <mergeCell ref="R4:T4"/>
    <mergeCell ref="B3:B6"/>
    <mergeCell ref="AE3:AL3"/>
    <mergeCell ref="AP4:AR4"/>
    <mergeCell ref="M4:M6"/>
    <mergeCell ref="N4:N6"/>
    <mergeCell ref="AK4:AK6"/>
    <mergeCell ref="F3:F6"/>
    <mergeCell ref="AD4:AD6"/>
    <mergeCell ref="AM4:AO4"/>
    <mergeCell ref="AU2:BP2"/>
    <mergeCell ref="AS2:AT2"/>
    <mergeCell ref="C2:N2"/>
    <mergeCell ref="AD2:AH2"/>
    <mergeCell ref="D3:D6"/>
    <mergeCell ref="C3:C6"/>
    <mergeCell ref="E3:E6"/>
    <mergeCell ref="G3:N3"/>
    <mergeCell ref="J4:L4"/>
    <mergeCell ref="G4:I4"/>
  </mergeCells>
  <printOptions horizontalCentered="1"/>
  <pageMargins left="0.2" right="0" top="0.25" bottom="0" header="0" footer="0"/>
  <pageSetup horizontalDpi="300" verticalDpi="300" orientation="portrait" paperSize="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B2:AO30"/>
  <sheetViews>
    <sheetView zoomScalePageLayoutView="0" workbookViewId="0" topLeftCell="A1">
      <selection activeCell="I11" sqref="I11"/>
    </sheetView>
  </sheetViews>
  <sheetFormatPr defaultColWidth="4.28125" defaultRowHeight="28.5" customHeight="1"/>
  <cols>
    <col min="1" max="1" width="4.28125" style="3" customWidth="1"/>
    <col min="2" max="2" width="3.7109375" style="3" customWidth="1"/>
    <col min="3" max="3" width="24.28125" style="3" bestFit="1" customWidth="1"/>
    <col min="4" max="38" width="3.7109375" style="3" customWidth="1"/>
    <col min="39" max="39" width="6.421875" style="3" customWidth="1"/>
    <col min="40" max="41" width="3.7109375" style="3" customWidth="1"/>
    <col min="42" max="42" width="0.85546875" style="3" customWidth="1"/>
    <col min="43" max="16384" width="4.28125" style="3" customWidth="1"/>
  </cols>
  <sheetData>
    <row r="1" ht="7.5" customHeight="1"/>
    <row r="2" spans="2:41" ht="34.5" customHeight="1">
      <c r="B2" s="194" t="s">
        <v>56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</row>
    <row r="3" spans="2:41" s="4" customFormat="1" ht="24.75" customHeight="1">
      <c r="B3" s="195" t="s">
        <v>437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</row>
    <row r="4" spans="2:41" s="5" customFormat="1" ht="20.25" customHeight="1">
      <c r="B4" s="182" t="s">
        <v>0</v>
      </c>
      <c r="C4" s="182" t="s">
        <v>3</v>
      </c>
      <c r="D4" s="189" t="s">
        <v>37</v>
      </c>
      <c r="E4" s="190"/>
      <c r="F4" s="190"/>
      <c r="G4" s="190"/>
      <c r="H4" s="191"/>
      <c r="I4" s="189" t="s">
        <v>47</v>
      </c>
      <c r="J4" s="190"/>
      <c r="K4" s="190"/>
      <c r="L4" s="190"/>
      <c r="M4" s="191"/>
      <c r="N4" s="189" t="s">
        <v>48</v>
      </c>
      <c r="O4" s="190"/>
      <c r="P4" s="190"/>
      <c r="Q4" s="190"/>
      <c r="R4" s="191"/>
      <c r="S4" s="189" t="s">
        <v>120</v>
      </c>
      <c r="T4" s="190"/>
      <c r="U4" s="190"/>
      <c r="V4" s="190"/>
      <c r="W4" s="191"/>
      <c r="X4" s="189" t="s">
        <v>95</v>
      </c>
      <c r="Y4" s="190"/>
      <c r="Z4" s="190"/>
      <c r="AA4" s="190"/>
      <c r="AB4" s="191"/>
      <c r="AC4" s="189" t="s">
        <v>121</v>
      </c>
      <c r="AD4" s="190"/>
      <c r="AE4" s="190"/>
      <c r="AF4" s="190"/>
      <c r="AG4" s="191"/>
      <c r="AH4" s="189" t="s">
        <v>198</v>
      </c>
      <c r="AI4" s="190"/>
      <c r="AJ4" s="190"/>
      <c r="AK4" s="190"/>
      <c r="AL4" s="191"/>
      <c r="AM4" s="196" t="s">
        <v>125</v>
      </c>
      <c r="AN4" s="179" t="s">
        <v>126</v>
      </c>
      <c r="AO4" s="179" t="s">
        <v>50</v>
      </c>
    </row>
    <row r="5" spans="2:41" s="5" customFormat="1" ht="15" customHeight="1">
      <c r="B5" s="183"/>
      <c r="C5" s="183"/>
      <c r="D5" s="192" t="s">
        <v>122</v>
      </c>
      <c r="E5" s="185" t="s">
        <v>123</v>
      </c>
      <c r="F5" s="187" t="s">
        <v>124</v>
      </c>
      <c r="G5" s="179" t="s">
        <v>145</v>
      </c>
      <c r="H5" s="179" t="s">
        <v>40</v>
      </c>
      <c r="I5" s="192" t="s">
        <v>122</v>
      </c>
      <c r="J5" s="185" t="s">
        <v>123</v>
      </c>
      <c r="K5" s="187" t="s">
        <v>124</v>
      </c>
      <c r="L5" s="179" t="s">
        <v>145</v>
      </c>
      <c r="M5" s="179" t="s">
        <v>40</v>
      </c>
      <c r="N5" s="192" t="s">
        <v>122</v>
      </c>
      <c r="O5" s="185" t="s">
        <v>123</v>
      </c>
      <c r="P5" s="187" t="s">
        <v>124</v>
      </c>
      <c r="Q5" s="179" t="s">
        <v>145</v>
      </c>
      <c r="R5" s="179" t="s">
        <v>40</v>
      </c>
      <c r="S5" s="192" t="s">
        <v>122</v>
      </c>
      <c r="T5" s="185" t="s">
        <v>123</v>
      </c>
      <c r="U5" s="187" t="s">
        <v>124</v>
      </c>
      <c r="V5" s="179" t="s">
        <v>145</v>
      </c>
      <c r="W5" s="179" t="s">
        <v>40</v>
      </c>
      <c r="X5" s="192" t="s">
        <v>122</v>
      </c>
      <c r="Y5" s="185" t="s">
        <v>123</v>
      </c>
      <c r="Z5" s="187" t="s">
        <v>124</v>
      </c>
      <c r="AA5" s="179" t="s">
        <v>145</v>
      </c>
      <c r="AB5" s="179" t="s">
        <v>40</v>
      </c>
      <c r="AC5" s="192" t="s">
        <v>122</v>
      </c>
      <c r="AD5" s="185" t="s">
        <v>123</v>
      </c>
      <c r="AE5" s="187" t="s">
        <v>124</v>
      </c>
      <c r="AF5" s="179" t="s">
        <v>145</v>
      </c>
      <c r="AG5" s="179" t="s">
        <v>40</v>
      </c>
      <c r="AH5" s="192" t="s">
        <v>122</v>
      </c>
      <c r="AI5" s="185" t="s">
        <v>123</v>
      </c>
      <c r="AJ5" s="187" t="s">
        <v>124</v>
      </c>
      <c r="AK5" s="179" t="s">
        <v>145</v>
      </c>
      <c r="AL5" s="179" t="s">
        <v>40</v>
      </c>
      <c r="AM5" s="197"/>
      <c r="AN5" s="180"/>
      <c r="AO5" s="180"/>
    </row>
    <row r="6" spans="2:41" s="5" customFormat="1" ht="41.25" customHeight="1">
      <c r="B6" s="183"/>
      <c r="C6" s="183"/>
      <c r="D6" s="193"/>
      <c r="E6" s="186"/>
      <c r="F6" s="188"/>
      <c r="G6" s="180"/>
      <c r="H6" s="180"/>
      <c r="I6" s="193"/>
      <c r="J6" s="186"/>
      <c r="K6" s="188"/>
      <c r="L6" s="180"/>
      <c r="M6" s="180"/>
      <c r="N6" s="193"/>
      <c r="O6" s="186"/>
      <c r="P6" s="188"/>
      <c r="Q6" s="180"/>
      <c r="R6" s="180"/>
      <c r="S6" s="193"/>
      <c r="T6" s="186"/>
      <c r="U6" s="188"/>
      <c r="V6" s="180"/>
      <c r="W6" s="180"/>
      <c r="X6" s="193"/>
      <c r="Y6" s="186"/>
      <c r="Z6" s="188"/>
      <c r="AA6" s="180"/>
      <c r="AB6" s="180"/>
      <c r="AC6" s="193"/>
      <c r="AD6" s="186"/>
      <c r="AE6" s="188"/>
      <c r="AF6" s="180"/>
      <c r="AG6" s="180"/>
      <c r="AH6" s="193"/>
      <c r="AI6" s="186"/>
      <c r="AJ6" s="188"/>
      <c r="AK6" s="180"/>
      <c r="AL6" s="180"/>
      <c r="AM6" s="198"/>
      <c r="AN6" s="180"/>
      <c r="AO6" s="180"/>
    </row>
    <row r="7" spans="2:41" s="5" customFormat="1" ht="32.25" customHeight="1">
      <c r="B7" s="184"/>
      <c r="C7" s="184"/>
      <c r="D7" s="48" t="s">
        <v>44</v>
      </c>
      <c r="E7" s="48" t="s">
        <v>44</v>
      </c>
      <c r="F7" s="48" t="s">
        <v>45</v>
      </c>
      <c r="G7" s="181"/>
      <c r="H7" s="181"/>
      <c r="I7" s="48" t="s">
        <v>44</v>
      </c>
      <c r="J7" s="48" t="s">
        <v>44</v>
      </c>
      <c r="K7" s="48" t="s">
        <v>45</v>
      </c>
      <c r="L7" s="181"/>
      <c r="M7" s="181"/>
      <c r="N7" s="48" t="s">
        <v>44</v>
      </c>
      <c r="O7" s="48" t="s">
        <v>44</v>
      </c>
      <c r="P7" s="48" t="s">
        <v>45</v>
      </c>
      <c r="Q7" s="181"/>
      <c r="R7" s="181"/>
      <c r="S7" s="48" t="s">
        <v>44</v>
      </c>
      <c r="T7" s="48" t="s">
        <v>44</v>
      </c>
      <c r="U7" s="48" t="s">
        <v>45</v>
      </c>
      <c r="V7" s="181"/>
      <c r="W7" s="181"/>
      <c r="X7" s="48" t="s">
        <v>44</v>
      </c>
      <c r="Y7" s="48" t="s">
        <v>44</v>
      </c>
      <c r="Z7" s="48" t="s">
        <v>45</v>
      </c>
      <c r="AA7" s="181"/>
      <c r="AB7" s="181"/>
      <c r="AC7" s="48" t="s">
        <v>44</v>
      </c>
      <c r="AD7" s="48" t="s">
        <v>44</v>
      </c>
      <c r="AE7" s="48" t="s">
        <v>45</v>
      </c>
      <c r="AF7" s="181"/>
      <c r="AG7" s="181"/>
      <c r="AH7" s="48" t="s">
        <v>44</v>
      </c>
      <c r="AI7" s="48" t="s">
        <v>44</v>
      </c>
      <c r="AJ7" s="48" t="s">
        <v>45</v>
      </c>
      <c r="AK7" s="181"/>
      <c r="AL7" s="181"/>
      <c r="AM7" s="48">
        <v>700</v>
      </c>
      <c r="AN7" s="181"/>
      <c r="AO7" s="181"/>
    </row>
    <row r="8" spans="2:41" s="66" customFormat="1" ht="15"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>
        <v>15</v>
      </c>
      <c r="Q8" s="58">
        <v>16</v>
      </c>
      <c r="R8" s="58">
        <v>17</v>
      </c>
      <c r="S8" s="58">
        <v>18</v>
      </c>
      <c r="T8" s="58">
        <v>19</v>
      </c>
      <c r="U8" s="58">
        <v>20</v>
      </c>
      <c r="V8" s="58">
        <v>21</v>
      </c>
      <c r="W8" s="58">
        <v>22</v>
      </c>
      <c r="X8" s="58">
        <v>23</v>
      </c>
      <c r="Y8" s="58">
        <v>24</v>
      </c>
      <c r="Z8" s="58">
        <v>25</v>
      </c>
      <c r="AA8" s="58">
        <v>26</v>
      </c>
      <c r="AB8" s="58">
        <v>27</v>
      </c>
      <c r="AC8" s="58">
        <v>28</v>
      </c>
      <c r="AD8" s="58">
        <v>29</v>
      </c>
      <c r="AE8" s="58">
        <v>30</v>
      </c>
      <c r="AF8" s="58">
        <v>31</v>
      </c>
      <c r="AG8" s="58">
        <v>32</v>
      </c>
      <c r="AH8" s="58">
        <v>33</v>
      </c>
      <c r="AI8" s="58">
        <v>34</v>
      </c>
      <c r="AJ8" s="58">
        <v>35</v>
      </c>
      <c r="AK8" s="58">
        <v>36</v>
      </c>
      <c r="AL8" s="58">
        <v>37</v>
      </c>
      <c r="AM8" s="58">
        <v>38</v>
      </c>
      <c r="AN8" s="58">
        <v>39</v>
      </c>
      <c r="AO8" s="58">
        <v>40</v>
      </c>
    </row>
    <row r="9" spans="2:41" s="5" customFormat="1" ht="18" customHeight="1">
      <c r="B9" s="42">
        <f>'STD-8'!D2</f>
        <v>1</v>
      </c>
      <c r="C9" s="47" t="str">
        <f>'STD-8'!E2</f>
        <v>ci)hiNi wivili*sIh Birtik#miir</v>
      </c>
      <c r="D9" s="46">
        <f>'પરિશિષ્ટ-ક'!G8</f>
        <v>40</v>
      </c>
      <c r="E9" s="46">
        <f>'પરિશિષ્ટ-ક'!H8</f>
        <v>37</v>
      </c>
      <c r="F9" s="46">
        <f>'પરિશિષ્ટ-ક'!I8</f>
        <v>20</v>
      </c>
      <c r="G9" s="46">
        <f>SUM(D9:F9)</f>
        <v>97</v>
      </c>
      <c r="H9" s="46" t="str">
        <f>IF(G9&gt;=80,"A",IF(G9&gt;=65,"B",IF(G9&gt;=50,"C",IF(G9&gt;=35,"D","E"))))</f>
        <v>A</v>
      </c>
      <c r="I9" s="46">
        <f>'પરિશિષ્ટ-ક'!O8</f>
        <v>40</v>
      </c>
      <c r="J9" s="46">
        <f>'પરિશિષ્ટ-ક'!P8</f>
        <v>37</v>
      </c>
      <c r="K9" s="46">
        <f>'પરિશિષ્ટ-ક'!Q8</f>
        <v>20</v>
      </c>
      <c r="L9" s="46">
        <f>SUM(I9:K9)</f>
        <v>97</v>
      </c>
      <c r="M9" s="46" t="str">
        <f>IF(L9&gt;=80,"A",IF(L9&gt;=65,"B",IF(L9&gt;=50,"C",IF(L9&gt;=35,"D","E"))))</f>
        <v>A</v>
      </c>
      <c r="N9" s="46">
        <f>'પરિશિષ્ટ-ક'!W8</f>
        <v>40</v>
      </c>
      <c r="O9" s="46">
        <f>'પરિશિષ્ટ-ક'!X8</f>
        <v>38</v>
      </c>
      <c r="P9" s="46">
        <f>'પરિશિષ્ટ-ક'!Y8</f>
        <v>20</v>
      </c>
      <c r="Q9" s="46">
        <f>SUM(N9:P9)</f>
        <v>98</v>
      </c>
      <c r="R9" s="46" t="str">
        <f>IF(Q9&gt;=80,"A",IF(Q9&gt;=65,"B",IF(Q9&gt;=50,"C",IF(Q9&gt;=35,"D","E"))))</f>
        <v>A</v>
      </c>
      <c r="S9" s="46">
        <f>'પરિશિષ્ટ-ક'!AE8</f>
        <v>40</v>
      </c>
      <c r="T9" s="46">
        <f>'પરિશિષ્ટ-ક'!AF8</f>
        <v>37</v>
      </c>
      <c r="U9" s="46">
        <f>'પરિશિષ્ટ-ક'!AG8</f>
        <v>20</v>
      </c>
      <c r="V9" s="46">
        <f>SUM(S9:U9)</f>
        <v>97</v>
      </c>
      <c r="W9" s="46" t="str">
        <f>IF(V9&gt;=80,"A",IF(V9&gt;=65,"B",IF(V9&gt;=50,"C",IF(V9&gt;=35,"D","E"))))</f>
        <v>A</v>
      </c>
      <c r="X9" s="46">
        <f>'પરિશિષ્ટ-ક'!AM8</f>
        <v>40</v>
      </c>
      <c r="Y9" s="46">
        <f>'પરિશિષ્ટ-ક'!AN8</f>
        <v>37</v>
      </c>
      <c r="Z9" s="46">
        <f>'પરિશિષ્ટ-ક'!AO8</f>
        <v>20</v>
      </c>
      <c r="AA9" s="46">
        <f>SUM(X9:Z9)</f>
        <v>97</v>
      </c>
      <c r="AB9" s="46" t="str">
        <f>IF(AA9&gt;=80,"A",IF(AA9&gt;=65,"B",IF(AA9&gt;=50,"C",IF(AA9&gt;=35,"D","E"))))</f>
        <v>A</v>
      </c>
      <c r="AC9" s="46">
        <f>'પરિશિષ્ટ-ક'!AU8</f>
        <v>40</v>
      </c>
      <c r="AD9" s="46">
        <f>'પરિશિષ્ટ-ક'!AV8</f>
        <v>37</v>
      </c>
      <c r="AE9" s="46">
        <f>'પરિશિષ્ટ-ક'!AW8</f>
        <v>20</v>
      </c>
      <c r="AF9" s="46">
        <f>SUM(AC9:AE9)</f>
        <v>97</v>
      </c>
      <c r="AG9" s="46" t="str">
        <f>IF(AF9&gt;=80,"A",IF(AF9&gt;=65,"B",IF(AF9&gt;=50,"C",IF(AF9&gt;=35,"D","E"))))</f>
        <v>A</v>
      </c>
      <c r="AH9" s="46">
        <f>'પરિશિષ્ટ-ક'!BC8</f>
        <v>40</v>
      </c>
      <c r="AI9" s="46">
        <f>'પરિશિષ્ટ-ક'!BD8</f>
        <v>37</v>
      </c>
      <c r="AJ9" s="46">
        <f>'પરિશિષ્ટ-ક'!BE8</f>
        <v>20</v>
      </c>
      <c r="AK9" s="46">
        <f>SUM(AH9:AJ9)</f>
        <v>97</v>
      </c>
      <c r="AL9" s="46" t="str">
        <f>IF(AK9&gt;=80,"A",IF(AK9&gt;=65,"B",IF(AK9&gt;=50,"C",IF(AK9&gt;=35,"D","E"))))</f>
        <v>A</v>
      </c>
      <c r="AM9" s="46">
        <f>G9+L9+Q9+V9+AA9+AF9+AK9</f>
        <v>680</v>
      </c>
      <c r="AN9" s="46">
        <f>ROUND(AM9/7,0)</f>
        <v>97</v>
      </c>
      <c r="AO9" s="46" t="str">
        <f>IF(AN9&gt;=80,"A",IF(AN9&gt;=65,"B",IF(AN9&gt;=50,"C",IF(AN9&gt;=35,"D","E"))))</f>
        <v>A</v>
      </c>
    </row>
    <row r="10" spans="2:41" s="5" customFormat="1" ht="18" customHeight="1">
      <c r="B10" s="42">
        <f>'STD-8'!D3</f>
        <v>2</v>
      </c>
      <c r="C10" s="47" t="str">
        <f>'STD-8'!E3</f>
        <v>Qik(r sii*hli jsivItiJ</v>
      </c>
      <c r="D10" s="46">
        <f>'પરિશિષ્ટ-ક'!G9</f>
        <v>36</v>
      </c>
      <c r="E10" s="46">
        <f>'પરિશિષ્ટ-ક'!H9</f>
        <v>25</v>
      </c>
      <c r="F10" s="46">
        <f>'પરિશિષ્ટ-ક'!I9</f>
        <v>18</v>
      </c>
      <c r="G10" s="46">
        <f aca="true" t="shared" si="0" ref="G10:G24">SUM(D10:F10)</f>
        <v>79</v>
      </c>
      <c r="H10" s="46" t="str">
        <f aca="true" t="shared" si="1" ref="H10:H24">IF(G10&gt;=80,"A",IF(G10&gt;=65,"B",IF(G10&gt;=50,"C",IF(G10&gt;=35,"D","E"))))</f>
        <v>B</v>
      </c>
      <c r="I10" s="46">
        <f>'પરિશિષ્ટ-ક'!O9</f>
        <v>32</v>
      </c>
      <c r="J10" s="46">
        <f>'પરિશિષ્ટ-ક'!P9</f>
        <v>25</v>
      </c>
      <c r="K10" s="46">
        <f>'પરિશિષ્ટ-ક'!Q9</f>
        <v>17</v>
      </c>
      <c r="L10" s="46">
        <f aca="true" t="shared" si="2" ref="L10:L24">SUM(I10:K10)</f>
        <v>74</v>
      </c>
      <c r="M10" s="46" t="str">
        <f aca="true" t="shared" si="3" ref="M10:M24">IF(L10&gt;=80,"A",IF(L10&gt;=65,"B",IF(L10&gt;=50,"C",IF(L10&gt;=35,"D","E"))))</f>
        <v>B</v>
      </c>
      <c r="N10" s="46">
        <f>'પરિશિષ્ટ-ક'!W9</f>
        <v>28</v>
      </c>
      <c r="O10" s="46">
        <f>'પરિશિષ્ટ-ક'!X9</f>
        <v>27</v>
      </c>
      <c r="P10" s="46">
        <f>'પરિશિષ્ટ-ક'!Y9</f>
        <v>20</v>
      </c>
      <c r="Q10" s="46">
        <f aca="true" t="shared" si="4" ref="Q10:Q24">SUM(N10:P10)</f>
        <v>75</v>
      </c>
      <c r="R10" s="46" t="str">
        <f aca="true" t="shared" si="5" ref="R10:R24">IF(Q10&gt;=80,"A",IF(Q10&gt;=65,"B",IF(Q10&gt;=50,"C",IF(Q10&gt;=35,"D","E"))))</f>
        <v>B</v>
      </c>
      <c r="S10" s="46">
        <f>'પરિશિષ્ટ-ક'!AE9</f>
        <v>20</v>
      </c>
      <c r="T10" s="46">
        <f>'પરિશિષ્ટ-ક'!AF9</f>
        <v>25</v>
      </c>
      <c r="U10" s="46">
        <f>'પરિશિષ્ટ-ક'!AG9</f>
        <v>20</v>
      </c>
      <c r="V10" s="46">
        <f aca="true" t="shared" si="6" ref="V10:V24">SUM(S10:U10)</f>
        <v>65</v>
      </c>
      <c r="W10" s="46" t="str">
        <f aca="true" t="shared" si="7" ref="W10:W24">IF(V10&gt;=80,"A",IF(V10&gt;=65,"B",IF(V10&gt;=50,"C",IF(V10&gt;=35,"D","E"))))</f>
        <v>B</v>
      </c>
      <c r="X10" s="46">
        <f>'પરિશિષ્ટ-ક'!AM9</f>
        <v>22</v>
      </c>
      <c r="Y10" s="46">
        <f>'પરિશિષ્ટ-ક'!AN9</f>
        <v>25</v>
      </c>
      <c r="Z10" s="46">
        <f>'પરિશિષ્ટ-ક'!AO9</f>
        <v>16</v>
      </c>
      <c r="AA10" s="46">
        <f aca="true" t="shared" si="8" ref="AA10:AA24">SUM(X10:Z10)</f>
        <v>63</v>
      </c>
      <c r="AB10" s="46" t="str">
        <f aca="true" t="shared" si="9" ref="AB10:AB24">IF(AA10&gt;=80,"A",IF(AA10&gt;=65,"B",IF(AA10&gt;=50,"C",IF(AA10&gt;=35,"D","E"))))</f>
        <v>C</v>
      </c>
      <c r="AC10" s="46">
        <f>'પરિશિષ્ટ-ક'!AU9</f>
        <v>25</v>
      </c>
      <c r="AD10" s="46">
        <f>'પરિશિષ્ટ-ક'!AV9</f>
        <v>25</v>
      </c>
      <c r="AE10" s="46">
        <f>'પરિશિષ્ટ-ક'!AW9</f>
        <v>18</v>
      </c>
      <c r="AF10" s="46">
        <f aca="true" t="shared" si="10" ref="AF10:AF24">SUM(AC10:AE10)</f>
        <v>68</v>
      </c>
      <c r="AG10" s="46" t="str">
        <f aca="true" t="shared" si="11" ref="AG10:AG24">IF(AF10&gt;=80,"A",IF(AF10&gt;=65,"B",IF(AF10&gt;=50,"C",IF(AF10&gt;=35,"D","E"))))</f>
        <v>B</v>
      </c>
      <c r="AH10" s="46">
        <f>'પરિશિષ્ટ-ક'!BC9</f>
        <v>29</v>
      </c>
      <c r="AI10" s="46">
        <f>'પરિશિષ્ટ-ક'!BD9</f>
        <v>25</v>
      </c>
      <c r="AJ10" s="46">
        <f>'પરિશિષ્ટ-ક'!BE9</f>
        <v>17</v>
      </c>
      <c r="AK10" s="46">
        <f aca="true" t="shared" si="12" ref="AK10:AK24">SUM(AH10:AJ10)</f>
        <v>71</v>
      </c>
      <c r="AL10" s="46" t="str">
        <f aca="true" t="shared" si="13" ref="AL10:AL24">IF(AK10&gt;=80,"A",IF(AK10&gt;=65,"B",IF(AK10&gt;=50,"C",IF(AK10&gt;=35,"D","E"))))</f>
        <v>B</v>
      </c>
      <c r="AM10" s="46">
        <f aca="true" t="shared" si="14" ref="AM10:AM24">G10+L10+Q10+V10+AA10+AF10+AK10</f>
        <v>495</v>
      </c>
      <c r="AN10" s="46">
        <f aca="true" t="shared" si="15" ref="AN10:AN24">ROUND(AM10/7,0)</f>
        <v>71</v>
      </c>
      <c r="AO10" s="46" t="str">
        <f aca="true" t="shared" si="16" ref="AO10:AO24">IF(AN10&gt;=80,"A",IF(AN10&gt;=65,"B",IF(AN10&gt;=50,"C",IF(AN10&gt;=35,"D","E"))))</f>
        <v>B</v>
      </c>
    </row>
    <row r="11" spans="2:41" s="5" customFormat="1" ht="18" customHeight="1">
      <c r="B11" s="42">
        <f>'STD-8'!D4</f>
        <v>3</v>
      </c>
      <c r="C11" s="47" t="str">
        <f>'STD-8'!E4</f>
        <v>d\siie sIjyik#miir aIbiiBiie</v>
      </c>
      <c r="D11" s="46">
        <f>'પરિશિષ્ટ-ક'!G10</f>
        <v>36</v>
      </c>
      <c r="E11" s="46">
        <f>'પરિશિષ્ટ-ક'!H10</f>
        <v>25</v>
      </c>
      <c r="F11" s="46">
        <f>'પરિશિષ્ટ-ક'!I10</f>
        <v>18</v>
      </c>
      <c r="G11" s="46">
        <f t="shared" si="0"/>
        <v>79</v>
      </c>
      <c r="H11" s="46" t="str">
        <f t="shared" si="1"/>
        <v>B</v>
      </c>
      <c r="I11" s="46">
        <f>'પરિશિષ્ટ-ક'!O10</f>
        <v>40</v>
      </c>
      <c r="J11" s="46">
        <f>'પરિશિષ્ટ-ક'!P10</f>
        <v>25</v>
      </c>
      <c r="K11" s="46">
        <f>'પરિશિષ્ટ-ક'!Q10</f>
        <v>19</v>
      </c>
      <c r="L11" s="46">
        <f t="shared" si="2"/>
        <v>84</v>
      </c>
      <c r="M11" s="46" t="str">
        <f t="shared" si="3"/>
        <v>A</v>
      </c>
      <c r="N11" s="46">
        <f>'પરિશિષ્ટ-ક'!W10</f>
        <v>32</v>
      </c>
      <c r="O11" s="46">
        <f>'પરિશિષ્ટ-ક'!X10</f>
        <v>33</v>
      </c>
      <c r="P11" s="46">
        <f>'પરિશિષ્ટ-ક'!Y10</f>
        <v>20</v>
      </c>
      <c r="Q11" s="46">
        <f t="shared" si="4"/>
        <v>85</v>
      </c>
      <c r="R11" s="46" t="str">
        <f t="shared" si="5"/>
        <v>A</v>
      </c>
      <c r="S11" s="46">
        <f>'પરિશિષ્ટ-ક'!AE10</f>
        <v>32</v>
      </c>
      <c r="T11" s="46">
        <f>'પરિશિષ્ટ-ક'!AF10</f>
        <v>25</v>
      </c>
      <c r="U11" s="46">
        <f>'પરિશિષ્ટ-ક'!AG10</f>
        <v>20</v>
      </c>
      <c r="V11" s="46">
        <f t="shared" si="6"/>
        <v>77</v>
      </c>
      <c r="W11" s="46" t="str">
        <f t="shared" si="7"/>
        <v>B</v>
      </c>
      <c r="X11" s="46">
        <f>'પરિશિષ્ટ-ક'!AM10</f>
        <v>32</v>
      </c>
      <c r="Y11" s="46">
        <f>'પરિશિષ્ટ-ક'!AN10</f>
        <v>25</v>
      </c>
      <c r="Z11" s="46">
        <f>'પરિશિષ્ટ-ક'!AO10</f>
        <v>17</v>
      </c>
      <c r="AA11" s="46">
        <f t="shared" si="8"/>
        <v>74</v>
      </c>
      <c r="AB11" s="46" t="str">
        <f t="shared" si="9"/>
        <v>B</v>
      </c>
      <c r="AC11" s="46">
        <f>'પરિશિષ્ટ-ક'!AU10</f>
        <v>28</v>
      </c>
      <c r="AD11" s="46">
        <f>'પરિશિષ્ટ-ક'!AV10</f>
        <v>25</v>
      </c>
      <c r="AE11" s="46">
        <f>'પરિશિષ્ટ-ક'!AW10</f>
        <v>20</v>
      </c>
      <c r="AF11" s="46">
        <f t="shared" si="10"/>
        <v>73</v>
      </c>
      <c r="AG11" s="46" t="str">
        <f t="shared" si="11"/>
        <v>B</v>
      </c>
      <c r="AH11" s="46">
        <f>'પરિશિષ્ટ-ક'!BC10</f>
        <v>29</v>
      </c>
      <c r="AI11" s="46">
        <f>'પરિશિષ્ટ-ક'!BD10</f>
        <v>25</v>
      </c>
      <c r="AJ11" s="46">
        <f>'પરિશિષ્ટ-ક'!BE10</f>
        <v>17</v>
      </c>
      <c r="AK11" s="46">
        <f t="shared" si="12"/>
        <v>71</v>
      </c>
      <c r="AL11" s="46" t="str">
        <f t="shared" si="13"/>
        <v>B</v>
      </c>
      <c r="AM11" s="46">
        <f t="shared" si="14"/>
        <v>543</v>
      </c>
      <c r="AN11" s="46">
        <f t="shared" si="15"/>
        <v>78</v>
      </c>
      <c r="AO11" s="46" t="str">
        <f t="shared" si="16"/>
        <v>B</v>
      </c>
    </row>
    <row r="12" spans="2:41" s="5" customFormat="1" ht="18" customHeight="1">
      <c r="B12" s="42">
        <f>'STD-8'!D5</f>
        <v>4</v>
      </c>
      <c r="C12" s="47" t="str">
        <f>'STD-8'!E5</f>
        <v>riviL mih\Si rm(SiBiie</v>
      </c>
      <c r="D12" s="46">
        <f>'પરિશિષ્ટ-ક'!G11</f>
        <v>36</v>
      </c>
      <c r="E12" s="46">
        <f>'પરિશિષ્ટ-ક'!H11</f>
        <v>32</v>
      </c>
      <c r="F12" s="46">
        <f>'પરિશિષ્ટ-ક'!I11</f>
        <v>20</v>
      </c>
      <c r="G12" s="46">
        <f t="shared" si="0"/>
        <v>88</v>
      </c>
      <c r="H12" s="46" t="str">
        <f t="shared" si="1"/>
        <v>A</v>
      </c>
      <c r="I12" s="46">
        <f>'પરિશિષ્ટ-ક'!O11</f>
        <v>34</v>
      </c>
      <c r="J12" s="46">
        <f>'પરિશિષ્ટ-ક'!P11</f>
        <v>32</v>
      </c>
      <c r="K12" s="46">
        <f>'પરિશિષ્ટ-ક'!Q11</f>
        <v>20</v>
      </c>
      <c r="L12" s="46">
        <f t="shared" si="2"/>
        <v>86</v>
      </c>
      <c r="M12" s="46" t="str">
        <f t="shared" si="3"/>
        <v>A</v>
      </c>
      <c r="N12" s="46">
        <f>'પરિશિષ્ટ-ક'!W11</f>
        <v>34</v>
      </c>
      <c r="O12" s="46">
        <f>'પરિશિષ્ટ-ક'!X11</f>
        <v>33</v>
      </c>
      <c r="P12" s="46">
        <f>'પરિશિષ્ટ-ક'!Y11</f>
        <v>20</v>
      </c>
      <c r="Q12" s="46">
        <f t="shared" si="4"/>
        <v>87</v>
      </c>
      <c r="R12" s="46" t="str">
        <f t="shared" si="5"/>
        <v>A</v>
      </c>
      <c r="S12" s="46">
        <f>'પરિશિષ્ટ-ક'!AE11</f>
        <v>32</v>
      </c>
      <c r="T12" s="46">
        <f>'પરિશિષ્ટ-ક'!AF11</f>
        <v>32</v>
      </c>
      <c r="U12" s="46">
        <f>'પરિશિષ્ટ-ક'!AG11</f>
        <v>20</v>
      </c>
      <c r="V12" s="46">
        <f t="shared" si="6"/>
        <v>84</v>
      </c>
      <c r="W12" s="46" t="str">
        <f t="shared" si="7"/>
        <v>A</v>
      </c>
      <c r="X12" s="46">
        <f>'પરિશિષ્ટ-ક'!AM11</f>
        <v>34</v>
      </c>
      <c r="Y12" s="46">
        <f>'પરિશિષ્ટ-ક'!AN11</f>
        <v>32</v>
      </c>
      <c r="Z12" s="46">
        <f>'પરિશિષ્ટ-ક'!AO11</f>
        <v>19</v>
      </c>
      <c r="AA12" s="46">
        <f t="shared" si="8"/>
        <v>85</v>
      </c>
      <c r="AB12" s="46" t="str">
        <f t="shared" si="9"/>
        <v>A</v>
      </c>
      <c r="AC12" s="46">
        <f>'પરિશિષ્ટ-ક'!AU11</f>
        <v>33</v>
      </c>
      <c r="AD12" s="46">
        <f>'પરિશિષ્ટ-ક'!AV11</f>
        <v>32</v>
      </c>
      <c r="AE12" s="46">
        <f>'પરિશિષ્ટ-ક'!AW11</f>
        <v>20</v>
      </c>
      <c r="AF12" s="46">
        <f t="shared" si="10"/>
        <v>85</v>
      </c>
      <c r="AG12" s="46" t="str">
        <f t="shared" si="11"/>
        <v>A</v>
      </c>
      <c r="AH12" s="46">
        <f>'પરિશિષ્ટ-ક'!BC11</f>
        <v>36</v>
      </c>
      <c r="AI12" s="46">
        <f>'પરિશિષ્ટ-ક'!BD11</f>
        <v>32</v>
      </c>
      <c r="AJ12" s="46">
        <f>'પરિશિષ્ટ-ક'!BE11</f>
        <v>18</v>
      </c>
      <c r="AK12" s="46">
        <f t="shared" si="12"/>
        <v>86</v>
      </c>
      <c r="AL12" s="46" t="str">
        <f t="shared" si="13"/>
        <v>A</v>
      </c>
      <c r="AM12" s="46">
        <f t="shared" si="14"/>
        <v>601</v>
      </c>
      <c r="AN12" s="46">
        <f t="shared" si="15"/>
        <v>86</v>
      </c>
      <c r="AO12" s="46" t="str">
        <f t="shared" si="16"/>
        <v>A</v>
      </c>
    </row>
    <row r="13" spans="2:41" s="5" customFormat="1" ht="18" customHeight="1">
      <c r="B13" s="42">
        <f>'STD-8'!D6</f>
        <v>5</v>
      </c>
      <c r="C13" s="47" t="str">
        <f>'STD-8'!E6</f>
        <v>piT\li piiWi^k#miir g_NivItiBiie</v>
      </c>
      <c r="D13" s="46">
        <f>'પરિશિષ્ટ-ક'!G12</f>
        <v>28</v>
      </c>
      <c r="E13" s="46">
        <f>'પરિશિષ્ટ-ક'!H12</f>
        <v>32</v>
      </c>
      <c r="F13" s="46">
        <f>'પરિશિષ્ટ-ક'!I12</f>
        <v>16</v>
      </c>
      <c r="G13" s="46">
        <f t="shared" si="0"/>
        <v>76</v>
      </c>
      <c r="H13" s="46" t="str">
        <f t="shared" si="1"/>
        <v>B</v>
      </c>
      <c r="I13" s="46">
        <f>'પરિશિષ્ટ-ક'!O12</f>
        <v>24</v>
      </c>
      <c r="J13" s="46">
        <f>'પરિશિષ્ટ-ક'!P12</f>
        <v>32</v>
      </c>
      <c r="K13" s="46">
        <f>'પરિશિષ્ટ-ક'!Q12</f>
        <v>16</v>
      </c>
      <c r="L13" s="46">
        <f t="shared" si="2"/>
        <v>72</v>
      </c>
      <c r="M13" s="46" t="str">
        <f t="shared" si="3"/>
        <v>B</v>
      </c>
      <c r="N13" s="46">
        <f>'પરિશિષ્ટ-ક'!W12</f>
        <v>22</v>
      </c>
      <c r="O13" s="46">
        <f>'પરિશિષ્ટ-ક'!X12</f>
        <v>21</v>
      </c>
      <c r="P13" s="46">
        <f>'પરિશિષ્ટ-ક'!Y12</f>
        <v>17</v>
      </c>
      <c r="Q13" s="46">
        <f t="shared" si="4"/>
        <v>60</v>
      </c>
      <c r="R13" s="46" t="str">
        <f t="shared" si="5"/>
        <v>C</v>
      </c>
      <c r="S13" s="46">
        <f>'પરિશિષ્ટ-ક'!AE12</f>
        <v>16</v>
      </c>
      <c r="T13" s="46">
        <f>'પરિશિષ્ટ-ક'!AF12</f>
        <v>32</v>
      </c>
      <c r="U13" s="46">
        <f>'પરિશિષ્ટ-ક'!AG12</f>
        <v>17</v>
      </c>
      <c r="V13" s="46">
        <f t="shared" si="6"/>
        <v>65</v>
      </c>
      <c r="W13" s="46" t="str">
        <f t="shared" si="7"/>
        <v>B</v>
      </c>
      <c r="X13" s="46">
        <f>'પરિશિષ્ટ-ક'!AM12</f>
        <v>30</v>
      </c>
      <c r="Y13" s="46">
        <f>'પરિશિષ્ટ-ક'!AN12</f>
        <v>32</v>
      </c>
      <c r="Z13" s="46">
        <f>'પરિશિષ્ટ-ક'!AO12</f>
        <v>15</v>
      </c>
      <c r="AA13" s="46">
        <f t="shared" si="8"/>
        <v>77</v>
      </c>
      <c r="AB13" s="46" t="str">
        <f t="shared" si="9"/>
        <v>B</v>
      </c>
      <c r="AC13" s="46">
        <f>'પરિશિષ્ટ-ક'!AU12</f>
        <v>25</v>
      </c>
      <c r="AD13" s="46">
        <f>'પરિશિષ્ટ-ક'!AV12</f>
        <v>32</v>
      </c>
      <c r="AE13" s="46">
        <f>'પરિશિષ્ટ-ક'!AW12</f>
        <v>18</v>
      </c>
      <c r="AF13" s="46">
        <f t="shared" si="10"/>
        <v>75</v>
      </c>
      <c r="AG13" s="46" t="str">
        <f t="shared" si="11"/>
        <v>B</v>
      </c>
      <c r="AH13" s="46">
        <f>'પરિશિષ્ટ-ક'!BC12</f>
        <v>36</v>
      </c>
      <c r="AI13" s="46">
        <f>'પરિશિષ્ટ-ક'!BD12</f>
        <v>32</v>
      </c>
      <c r="AJ13" s="46">
        <f>'પરિશિષ્ટ-ક'!BE12</f>
        <v>16</v>
      </c>
      <c r="AK13" s="46">
        <f t="shared" si="12"/>
        <v>84</v>
      </c>
      <c r="AL13" s="46" t="str">
        <f t="shared" si="13"/>
        <v>A</v>
      </c>
      <c r="AM13" s="46">
        <f t="shared" si="14"/>
        <v>509</v>
      </c>
      <c r="AN13" s="46">
        <f t="shared" si="15"/>
        <v>73</v>
      </c>
      <c r="AO13" s="46" t="str">
        <f t="shared" si="16"/>
        <v>B</v>
      </c>
    </row>
    <row r="14" spans="2:41" s="5" customFormat="1" ht="18" customHeight="1">
      <c r="B14" s="42">
        <f>'STD-8'!D7</f>
        <v>6</v>
      </c>
      <c r="C14" s="47" t="str">
        <f>'STD-8'!E7</f>
        <v>si(lIk&amp; dSirWiJ tilisIgiJ</v>
      </c>
      <c r="D14" s="46">
        <f>'પરિશિષ્ટ-ક'!G13</f>
        <v>36</v>
      </c>
      <c r="E14" s="46">
        <f>'પરિશિષ્ટ-ક'!H13</f>
        <v>30</v>
      </c>
      <c r="F14" s="46">
        <f>'પરિશિષ્ટ-ક'!I13</f>
        <v>18</v>
      </c>
      <c r="G14" s="46">
        <f t="shared" si="0"/>
        <v>84</v>
      </c>
      <c r="H14" s="46" t="str">
        <f t="shared" si="1"/>
        <v>A</v>
      </c>
      <c r="I14" s="46">
        <f>'પરિશિષ્ટ-ક'!O13</f>
        <v>32</v>
      </c>
      <c r="J14" s="46">
        <f>'પરિશિષ્ટ-ક'!P13</f>
        <v>30</v>
      </c>
      <c r="K14" s="46">
        <f>'પરિશિષ્ટ-ક'!Q13</f>
        <v>19</v>
      </c>
      <c r="L14" s="46">
        <f t="shared" si="2"/>
        <v>81</v>
      </c>
      <c r="M14" s="46" t="str">
        <f t="shared" si="3"/>
        <v>A</v>
      </c>
      <c r="N14" s="46">
        <f>'પરિશિષ્ટ-ક'!W13</f>
        <v>36</v>
      </c>
      <c r="O14" s="46">
        <f>'પરિશિષ્ટ-ક'!X13</f>
        <v>33</v>
      </c>
      <c r="P14" s="46">
        <f>'પરિશિષ્ટ-ક'!Y13</f>
        <v>20</v>
      </c>
      <c r="Q14" s="46">
        <f t="shared" si="4"/>
        <v>89</v>
      </c>
      <c r="R14" s="46" t="str">
        <f t="shared" si="5"/>
        <v>A</v>
      </c>
      <c r="S14" s="46">
        <f>'પરિશિષ્ટ-ક'!AE13</f>
        <v>36</v>
      </c>
      <c r="T14" s="46">
        <f>'પરિશિષ્ટ-ક'!AF13</f>
        <v>30</v>
      </c>
      <c r="U14" s="46">
        <f>'પરિશિષ્ટ-ક'!AG13</f>
        <v>20</v>
      </c>
      <c r="V14" s="46">
        <f t="shared" si="6"/>
        <v>86</v>
      </c>
      <c r="W14" s="46" t="str">
        <f t="shared" si="7"/>
        <v>A</v>
      </c>
      <c r="X14" s="46">
        <f>'પરિશિષ્ટ-ક'!AM13</f>
        <v>38</v>
      </c>
      <c r="Y14" s="46">
        <f>'પરિશિષ્ટ-ક'!AN13</f>
        <v>30</v>
      </c>
      <c r="Z14" s="46">
        <f>'પરિશિષ્ટ-ક'!AO13</f>
        <v>18</v>
      </c>
      <c r="AA14" s="46">
        <f t="shared" si="8"/>
        <v>86</v>
      </c>
      <c r="AB14" s="46" t="str">
        <f t="shared" si="9"/>
        <v>A</v>
      </c>
      <c r="AC14" s="46">
        <f>'પરિશિષ્ટ-ક'!AU13</f>
        <v>35</v>
      </c>
      <c r="AD14" s="46">
        <f>'પરિશિષ્ટ-ક'!AV13</f>
        <v>30</v>
      </c>
      <c r="AE14" s="46">
        <f>'પરિશિષ્ટ-ક'!AW13</f>
        <v>20</v>
      </c>
      <c r="AF14" s="46">
        <f t="shared" si="10"/>
        <v>85</v>
      </c>
      <c r="AG14" s="46" t="str">
        <f t="shared" si="11"/>
        <v>A</v>
      </c>
      <c r="AH14" s="46">
        <f>'પરિશિષ્ટ-ક'!BC13</f>
        <v>40</v>
      </c>
      <c r="AI14" s="46">
        <f>'પરિશિષ્ટ-ક'!BD13</f>
        <v>30</v>
      </c>
      <c r="AJ14" s="46">
        <f>'પરિશિષ્ટ-ક'!BE13</f>
        <v>18</v>
      </c>
      <c r="AK14" s="46">
        <f t="shared" si="12"/>
        <v>88</v>
      </c>
      <c r="AL14" s="46" t="str">
        <f t="shared" si="13"/>
        <v>A</v>
      </c>
      <c r="AM14" s="46">
        <f t="shared" si="14"/>
        <v>599</v>
      </c>
      <c r="AN14" s="46">
        <f t="shared" si="15"/>
        <v>86</v>
      </c>
      <c r="AO14" s="46" t="str">
        <f t="shared" si="16"/>
        <v>A</v>
      </c>
    </row>
    <row r="15" spans="2:41" s="5" customFormat="1" ht="18" customHeight="1">
      <c r="B15" s="42">
        <f>'STD-8'!D8</f>
        <v>7</v>
      </c>
      <c r="C15" s="47" t="str">
        <f>'STD-8'!E8</f>
        <v>zilii aj#^ni*soih *vik`mi*soih</v>
      </c>
      <c r="D15" s="46">
        <f>'પરિશિષ્ટ-ક'!G14</f>
        <v>36</v>
      </c>
      <c r="E15" s="46">
        <f>'પરિશિષ્ટ-ક'!H14</f>
        <v>28</v>
      </c>
      <c r="F15" s="46">
        <f>'પરિશિષ્ટ-ક'!I14</f>
        <v>19</v>
      </c>
      <c r="G15" s="46">
        <f t="shared" si="0"/>
        <v>83</v>
      </c>
      <c r="H15" s="46" t="str">
        <f t="shared" si="1"/>
        <v>A</v>
      </c>
      <c r="I15" s="46">
        <f>'પરિશિષ્ટ-ક'!O14</f>
        <v>20</v>
      </c>
      <c r="J15" s="46">
        <f>'પરિશિષ્ટ-ક'!P14</f>
        <v>28</v>
      </c>
      <c r="K15" s="46">
        <f>'પરિશિષ્ટ-ક'!Q14</f>
        <v>19</v>
      </c>
      <c r="L15" s="46">
        <f t="shared" si="2"/>
        <v>67</v>
      </c>
      <c r="M15" s="46" t="str">
        <f t="shared" si="3"/>
        <v>B</v>
      </c>
      <c r="N15" s="46">
        <f>'પરિશિષ્ટ-ક'!W14</f>
        <v>36</v>
      </c>
      <c r="O15" s="46">
        <f>'પરિશિષ્ટ-ક'!X14</f>
        <v>30</v>
      </c>
      <c r="P15" s="46">
        <f>'પરિશિષ્ટ-ક'!Y14</f>
        <v>20</v>
      </c>
      <c r="Q15" s="46">
        <f t="shared" si="4"/>
        <v>86</v>
      </c>
      <c r="R15" s="46" t="str">
        <f t="shared" si="5"/>
        <v>A</v>
      </c>
      <c r="S15" s="46">
        <f>'પરિશિષ્ટ-ક'!AE14</f>
        <v>36</v>
      </c>
      <c r="T15" s="46">
        <f>'પરિશિષ્ટ-ક'!AF14</f>
        <v>28</v>
      </c>
      <c r="U15" s="46">
        <f>'પરિશિષ્ટ-ક'!AG14</f>
        <v>20</v>
      </c>
      <c r="V15" s="46">
        <f t="shared" si="6"/>
        <v>84</v>
      </c>
      <c r="W15" s="46" t="str">
        <f t="shared" si="7"/>
        <v>A</v>
      </c>
      <c r="X15" s="46">
        <f>'પરિશિષ્ટ-ક'!AM14</f>
        <v>22</v>
      </c>
      <c r="Y15" s="46">
        <f>'પરિશિષ્ટ-ક'!AN14</f>
        <v>28</v>
      </c>
      <c r="Z15" s="46">
        <f>'પરિશિષ્ટ-ક'!AO14</f>
        <v>18</v>
      </c>
      <c r="AA15" s="46">
        <f t="shared" si="8"/>
        <v>68</v>
      </c>
      <c r="AB15" s="46" t="str">
        <f t="shared" si="9"/>
        <v>B</v>
      </c>
      <c r="AC15" s="46">
        <f>'પરિશિષ્ટ-ક'!AU14</f>
        <v>23</v>
      </c>
      <c r="AD15" s="46">
        <f>'પરિશિષ્ટ-ક'!AV14</f>
        <v>28</v>
      </c>
      <c r="AE15" s="46">
        <f>'પરિશિષ્ટ-ક'!AW14</f>
        <v>20</v>
      </c>
      <c r="AF15" s="46">
        <f t="shared" si="10"/>
        <v>71</v>
      </c>
      <c r="AG15" s="46" t="str">
        <f t="shared" si="11"/>
        <v>B</v>
      </c>
      <c r="AH15" s="46">
        <f>'પરિશિષ્ટ-ક'!BC14</f>
        <v>31</v>
      </c>
      <c r="AI15" s="46">
        <f>'પરિશિષ્ટ-ક'!BD14</f>
        <v>28</v>
      </c>
      <c r="AJ15" s="46">
        <f>'પરિશિષ્ટ-ક'!BE14</f>
        <v>19</v>
      </c>
      <c r="AK15" s="46">
        <f t="shared" si="12"/>
        <v>78</v>
      </c>
      <c r="AL15" s="46" t="str">
        <f t="shared" si="13"/>
        <v>B</v>
      </c>
      <c r="AM15" s="46">
        <f t="shared" si="14"/>
        <v>537</v>
      </c>
      <c r="AN15" s="46">
        <f t="shared" si="15"/>
        <v>77</v>
      </c>
      <c r="AO15" s="46" t="str">
        <f t="shared" si="16"/>
        <v>B</v>
      </c>
    </row>
    <row r="16" spans="2:41" s="5" customFormat="1" ht="18" customHeight="1">
      <c r="B16" s="42">
        <f>'STD-8'!D9</f>
        <v>8</v>
      </c>
      <c r="C16" s="47" t="str">
        <f>'STD-8'!E9</f>
        <v>Qik(r *Silpiib(ni s(owiiJ</v>
      </c>
      <c r="D16" s="46">
        <f>'પરિશિષ્ટ-ક'!G15</f>
        <v>28</v>
      </c>
      <c r="E16" s="46">
        <f>'પરિશિષ્ટ-ક'!H15</f>
        <v>20</v>
      </c>
      <c r="F16" s="46">
        <f>'પરિશિષ્ટ-ક'!I15</f>
        <v>17</v>
      </c>
      <c r="G16" s="46">
        <f t="shared" si="0"/>
        <v>65</v>
      </c>
      <c r="H16" s="46" t="str">
        <f t="shared" si="1"/>
        <v>B</v>
      </c>
      <c r="I16" s="46">
        <f>'પરિશિષ્ટ-ક'!O15</f>
        <v>20</v>
      </c>
      <c r="J16" s="46">
        <f>'પરિશિષ્ટ-ક'!P15</f>
        <v>20</v>
      </c>
      <c r="K16" s="46">
        <f>'પરિશિષ્ટ-ક'!Q15</f>
        <v>18</v>
      </c>
      <c r="L16" s="46">
        <f t="shared" si="2"/>
        <v>58</v>
      </c>
      <c r="M16" s="46" t="str">
        <f t="shared" si="3"/>
        <v>C</v>
      </c>
      <c r="N16" s="46">
        <f>'પરિશિષ્ટ-ક'!W15</f>
        <v>30</v>
      </c>
      <c r="O16" s="46">
        <f>'પરિશિષ્ટ-ક'!X15</f>
        <v>12</v>
      </c>
      <c r="P16" s="46">
        <f>'પરિશિષ્ટ-ક'!Y15</f>
        <v>17</v>
      </c>
      <c r="Q16" s="46">
        <f t="shared" si="4"/>
        <v>59</v>
      </c>
      <c r="R16" s="46" t="str">
        <f t="shared" si="5"/>
        <v>C</v>
      </c>
      <c r="S16" s="46">
        <f>'પરિશિષ્ટ-ક'!AE15</f>
        <v>28</v>
      </c>
      <c r="T16" s="46">
        <f>'પરિશિષ્ટ-ક'!AF15</f>
        <v>20</v>
      </c>
      <c r="U16" s="46">
        <f>'પરિશિષ્ટ-ક'!AG15</f>
        <v>17</v>
      </c>
      <c r="V16" s="46">
        <f t="shared" si="6"/>
        <v>65</v>
      </c>
      <c r="W16" s="46" t="str">
        <f t="shared" si="7"/>
        <v>B</v>
      </c>
      <c r="X16" s="46">
        <f>'પરિશિષ્ટ-ક'!AM15</f>
        <v>24</v>
      </c>
      <c r="Y16" s="46">
        <f>'પરિશિષ્ટ-ક'!AN15</f>
        <v>20</v>
      </c>
      <c r="Z16" s="46">
        <f>'પરિશિષ્ટ-ક'!AO15</f>
        <v>17</v>
      </c>
      <c r="AA16" s="46">
        <f t="shared" si="8"/>
        <v>61</v>
      </c>
      <c r="AB16" s="46" t="str">
        <f t="shared" si="9"/>
        <v>C</v>
      </c>
      <c r="AC16" s="46">
        <f>'પરિશિષ્ટ-ક'!AU15</f>
        <v>25</v>
      </c>
      <c r="AD16" s="46">
        <f>'પરિશિષ્ટ-ક'!AV15</f>
        <v>20</v>
      </c>
      <c r="AE16" s="46">
        <f>'પરિશિષ્ટ-ક'!AW15</f>
        <v>18</v>
      </c>
      <c r="AF16" s="46">
        <f t="shared" si="10"/>
        <v>63</v>
      </c>
      <c r="AG16" s="46" t="str">
        <f t="shared" si="11"/>
        <v>C</v>
      </c>
      <c r="AH16" s="46">
        <f>'પરિશિષ્ટ-ક'!BC15</f>
        <v>33</v>
      </c>
      <c r="AI16" s="46">
        <f>'પરિશિષ્ટ-ક'!BD15</f>
        <v>20</v>
      </c>
      <c r="AJ16" s="46">
        <f>'પરિશિષ્ટ-ક'!BE15</f>
        <v>17</v>
      </c>
      <c r="AK16" s="46">
        <f t="shared" si="12"/>
        <v>70</v>
      </c>
      <c r="AL16" s="46" t="str">
        <f t="shared" si="13"/>
        <v>B</v>
      </c>
      <c r="AM16" s="46">
        <f t="shared" si="14"/>
        <v>441</v>
      </c>
      <c r="AN16" s="46">
        <f t="shared" si="15"/>
        <v>63</v>
      </c>
      <c r="AO16" s="46" t="str">
        <f t="shared" si="16"/>
        <v>C</v>
      </c>
    </row>
    <row r="17" spans="2:41" s="5" customFormat="1" ht="18" customHeight="1">
      <c r="B17" s="42">
        <f>'STD-8'!D10</f>
        <v>9</v>
      </c>
      <c r="C17" s="47" t="str">
        <f>'STD-8'!E10</f>
        <v>Qik(r jigiV*tib(ni BiliiJ</v>
      </c>
      <c r="D17" s="46">
        <f>'પરિશિષ્ટ-ક'!G16</f>
        <v>32</v>
      </c>
      <c r="E17" s="46">
        <f>'પરિશિષ્ટ-ક'!H16</f>
        <v>24</v>
      </c>
      <c r="F17" s="46">
        <f>'પરિશિષ્ટ-ક'!I16</f>
        <v>17</v>
      </c>
      <c r="G17" s="46">
        <f t="shared" si="0"/>
        <v>73</v>
      </c>
      <c r="H17" s="46" t="str">
        <f t="shared" si="1"/>
        <v>B</v>
      </c>
      <c r="I17" s="46">
        <f>'પરિશિષ્ટ-ક'!O16</f>
        <v>18</v>
      </c>
      <c r="J17" s="46">
        <f>'પરિશિષ્ટ-ક'!P16</f>
        <v>24</v>
      </c>
      <c r="K17" s="46">
        <f>'પરિશિષ્ટ-ક'!Q16</f>
        <v>17</v>
      </c>
      <c r="L17" s="46">
        <f t="shared" si="2"/>
        <v>59</v>
      </c>
      <c r="M17" s="46" t="str">
        <f t="shared" si="3"/>
        <v>C</v>
      </c>
      <c r="N17" s="46">
        <f>'પરિશિષ્ટ-ક'!W16</f>
        <v>28</v>
      </c>
      <c r="O17" s="46">
        <f>'પરિશિષ્ટ-ક'!X16</f>
        <v>23</v>
      </c>
      <c r="P17" s="46">
        <f>'પરિશિષ્ટ-ક'!Y16</f>
        <v>17</v>
      </c>
      <c r="Q17" s="46">
        <f t="shared" si="4"/>
        <v>68</v>
      </c>
      <c r="R17" s="46" t="str">
        <f t="shared" si="5"/>
        <v>B</v>
      </c>
      <c r="S17" s="46">
        <f>'પરિશિષ્ટ-ક'!AE16</f>
        <v>28</v>
      </c>
      <c r="T17" s="46">
        <f>'પરિશિષ્ટ-ક'!AF16</f>
        <v>24</v>
      </c>
      <c r="U17" s="46">
        <f>'પરિશિષ્ટ-ક'!AG16</f>
        <v>17</v>
      </c>
      <c r="V17" s="46">
        <f t="shared" si="6"/>
        <v>69</v>
      </c>
      <c r="W17" s="46" t="str">
        <f t="shared" si="7"/>
        <v>B</v>
      </c>
      <c r="X17" s="46">
        <f>'પરિશિષ્ટ-ક'!AM16</f>
        <v>22</v>
      </c>
      <c r="Y17" s="46">
        <f>'પરિશિષ્ટ-ક'!AN16</f>
        <v>24</v>
      </c>
      <c r="Z17" s="46">
        <f>'પરિશિષ્ટ-ક'!AO16</f>
        <v>17</v>
      </c>
      <c r="AA17" s="46">
        <f t="shared" si="8"/>
        <v>63</v>
      </c>
      <c r="AB17" s="46" t="str">
        <f t="shared" si="9"/>
        <v>C</v>
      </c>
      <c r="AC17" s="46">
        <f>'પરિશિષ્ટ-ક'!AU16</f>
        <v>23</v>
      </c>
      <c r="AD17" s="46">
        <f>'પરિશિષ્ટ-ક'!AV16</f>
        <v>24</v>
      </c>
      <c r="AE17" s="46">
        <f>'પરિશિષ્ટ-ક'!AW16</f>
        <v>18</v>
      </c>
      <c r="AF17" s="46">
        <f t="shared" si="10"/>
        <v>65</v>
      </c>
      <c r="AG17" s="46" t="str">
        <f t="shared" si="11"/>
        <v>B</v>
      </c>
      <c r="AH17" s="46">
        <f>'પરિશિષ્ટ-ક'!BC16</f>
        <v>24</v>
      </c>
      <c r="AI17" s="46">
        <f>'પરિશિષ્ટ-ક'!BD16</f>
        <v>24</v>
      </c>
      <c r="AJ17" s="46">
        <f>'પરિશિષ્ટ-ક'!BE16</f>
        <v>18</v>
      </c>
      <c r="AK17" s="46">
        <f t="shared" si="12"/>
        <v>66</v>
      </c>
      <c r="AL17" s="46" t="str">
        <f t="shared" si="13"/>
        <v>B</v>
      </c>
      <c r="AM17" s="46">
        <f t="shared" si="14"/>
        <v>463</v>
      </c>
      <c r="AN17" s="46">
        <f t="shared" si="15"/>
        <v>66</v>
      </c>
      <c r="AO17" s="46" t="str">
        <f t="shared" si="16"/>
        <v>B</v>
      </c>
    </row>
    <row r="18" spans="2:41" s="5" customFormat="1" ht="18" customHeight="1">
      <c r="B18" s="42">
        <f>'STD-8'!D11</f>
        <v>10</v>
      </c>
      <c r="C18" s="47" t="str">
        <f>'STD-8'!E11</f>
        <v>Qik(r r&amp;ok#b(ni m_k\Sik#miir</v>
      </c>
      <c r="D18" s="46">
        <f>'પરિશિષ્ટ-ક'!G17</f>
        <v>24</v>
      </c>
      <c r="E18" s="46">
        <f>'પરિશિષ્ટ-ક'!H17</f>
        <v>6</v>
      </c>
      <c r="F18" s="46">
        <f>'પરિશિષ્ટ-ક'!I17</f>
        <v>16</v>
      </c>
      <c r="G18" s="46">
        <f t="shared" si="0"/>
        <v>46</v>
      </c>
      <c r="H18" s="46" t="str">
        <f t="shared" si="1"/>
        <v>D</v>
      </c>
      <c r="I18" s="46">
        <f>'પરિશિષ્ટ-ક'!O17</f>
        <v>26</v>
      </c>
      <c r="J18" s="46">
        <f>'પરિશિષ્ટ-ક'!P17</f>
        <v>6</v>
      </c>
      <c r="K18" s="46">
        <f>'પરિશિષ્ટ-ક'!Q17</f>
        <v>14</v>
      </c>
      <c r="L18" s="46">
        <f t="shared" si="2"/>
        <v>46</v>
      </c>
      <c r="M18" s="46" t="str">
        <f t="shared" si="3"/>
        <v>D</v>
      </c>
      <c r="N18" s="46">
        <f>'પરિશિષ્ટ-ક'!W17</f>
        <v>26</v>
      </c>
      <c r="O18" s="46">
        <f>'પરિશિષ્ટ-ક'!X17</f>
        <v>8</v>
      </c>
      <c r="P18" s="46">
        <f>'પરિશિષ્ટ-ક'!Y17</f>
        <v>16</v>
      </c>
      <c r="Q18" s="46">
        <f t="shared" si="4"/>
        <v>50</v>
      </c>
      <c r="R18" s="46" t="str">
        <f t="shared" si="5"/>
        <v>C</v>
      </c>
      <c r="S18" s="46">
        <f>'પરિશિષ્ટ-ક'!AE17</f>
        <v>24</v>
      </c>
      <c r="T18" s="46">
        <f>'પરિશિષ્ટ-ક'!AF17</f>
        <v>6</v>
      </c>
      <c r="U18" s="46">
        <f>'પરિશિષ્ટ-ક'!AG17</f>
        <v>16</v>
      </c>
      <c r="V18" s="46">
        <f t="shared" si="6"/>
        <v>46</v>
      </c>
      <c r="W18" s="46" t="str">
        <f t="shared" si="7"/>
        <v>D</v>
      </c>
      <c r="X18" s="46">
        <f>'પરિશિષ્ટ-ક'!AM17</f>
        <v>32</v>
      </c>
      <c r="Y18" s="46">
        <f>'પરિશિષ્ટ-ક'!AN17</f>
        <v>6</v>
      </c>
      <c r="Z18" s="46">
        <f>'પરિશિષ્ટ-ક'!AO17</f>
        <v>15</v>
      </c>
      <c r="AA18" s="46">
        <f t="shared" si="8"/>
        <v>53</v>
      </c>
      <c r="AB18" s="46" t="str">
        <f t="shared" si="9"/>
        <v>C</v>
      </c>
      <c r="AC18" s="46">
        <f>'પરિશિષ્ટ-ક'!AU17</f>
        <v>30</v>
      </c>
      <c r="AD18" s="46">
        <f>'પરિશિષ્ટ-ક'!AV17</f>
        <v>6</v>
      </c>
      <c r="AE18" s="46">
        <f>'પરિશિષ્ટ-ક'!AW17</f>
        <v>16</v>
      </c>
      <c r="AF18" s="46">
        <f t="shared" si="10"/>
        <v>52</v>
      </c>
      <c r="AG18" s="46" t="str">
        <f t="shared" si="11"/>
        <v>C</v>
      </c>
      <c r="AH18" s="46">
        <f>'પરિશિષ્ટ-ક'!BC17</f>
        <v>27</v>
      </c>
      <c r="AI18" s="46">
        <f>'પરિશિષ્ટ-ક'!BD17</f>
        <v>6</v>
      </c>
      <c r="AJ18" s="46">
        <f>'પરિશિષ્ટ-ક'!BE17</f>
        <v>16</v>
      </c>
      <c r="AK18" s="46">
        <f t="shared" si="12"/>
        <v>49</v>
      </c>
      <c r="AL18" s="46" t="str">
        <f t="shared" si="13"/>
        <v>D</v>
      </c>
      <c r="AM18" s="46">
        <f t="shared" si="14"/>
        <v>342</v>
      </c>
      <c r="AN18" s="46">
        <f t="shared" si="15"/>
        <v>49</v>
      </c>
      <c r="AO18" s="46" t="str">
        <f t="shared" si="16"/>
        <v>D</v>
      </c>
    </row>
    <row r="19" spans="2:41" s="5" customFormat="1" ht="18" customHeight="1">
      <c r="B19" s="42">
        <f>'STD-8'!D12</f>
        <v>11</v>
      </c>
      <c r="C19" s="47" t="str">
        <f>'STD-8'!E12</f>
        <v>p{jipi*ti p|nimi *vini(dBiie </v>
      </c>
      <c r="D19" s="46">
        <f>'પરિશિષ્ટ-ક'!G18</f>
        <v>32</v>
      </c>
      <c r="E19" s="46">
        <f>'પરિશિષ્ટ-ક'!H18</f>
        <v>32</v>
      </c>
      <c r="F19" s="46">
        <f>'પરિશિષ્ટ-ક'!I18</f>
        <v>19</v>
      </c>
      <c r="G19" s="46">
        <f t="shared" si="0"/>
        <v>83</v>
      </c>
      <c r="H19" s="46" t="str">
        <f t="shared" si="1"/>
        <v>A</v>
      </c>
      <c r="I19" s="46">
        <f>'પરિશિષ્ટ-ક'!O18</f>
        <v>12</v>
      </c>
      <c r="J19" s="46">
        <f>'પરિશિષ્ટ-ક'!P18</f>
        <v>32</v>
      </c>
      <c r="K19" s="46">
        <f>'પરિશિષ્ટ-ક'!Q18</f>
        <v>16</v>
      </c>
      <c r="L19" s="46">
        <f t="shared" si="2"/>
        <v>60</v>
      </c>
      <c r="M19" s="46" t="str">
        <f t="shared" si="3"/>
        <v>C</v>
      </c>
      <c r="N19" s="46">
        <f>'પરિશિષ્ટ-ક'!W18</f>
        <v>32</v>
      </c>
      <c r="O19" s="46">
        <f>'પરિશિષ્ટ-ક'!X18</f>
        <v>27</v>
      </c>
      <c r="P19" s="46">
        <f>'પરિશિષ્ટ-ક'!Y18</f>
        <v>18</v>
      </c>
      <c r="Q19" s="46">
        <f t="shared" si="4"/>
        <v>77</v>
      </c>
      <c r="R19" s="46" t="str">
        <f t="shared" si="5"/>
        <v>B</v>
      </c>
      <c r="S19" s="46">
        <f>'પરિશિષ્ટ-ક'!AE18</f>
        <v>32</v>
      </c>
      <c r="T19" s="46">
        <f>'પરિશિષ્ટ-ક'!AF18</f>
        <v>32</v>
      </c>
      <c r="U19" s="46">
        <f>'પરિશિષ્ટ-ક'!AG18</f>
        <v>18</v>
      </c>
      <c r="V19" s="46">
        <f t="shared" si="6"/>
        <v>82</v>
      </c>
      <c r="W19" s="46" t="str">
        <f t="shared" si="7"/>
        <v>A</v>
      </c>
      <c r="X19" s="46">
        <f>'પરિશિષ્ટ-ક'!AM18</f>
        <v>14</v>
      </c>
      <c r="Y19" s="46">
        <f>'પરિશિષ્ટ-ક'!AN18</f>
        <v>32</v>
      </c>
      <c r="Z19" s="46">
        <f>'પરિશિષ્ટ-ક'!AO18</f>
        <v>18</v>
      </c>
      <c r="AA19" s="46">
        <f t="shared" si="8"/>
        <v>64</v>
      </c>
      <c r="AB19" s="46" t="str">
        <f t="shared" si="9"/>
        <v>C</v>
      </c>
      <c r="AC19" s="46">
        <f>'પરિશિષ્ટ-ક'!AU18</f>
        <v>20</v>
      </c>
      <c r="AD19" s="46">
        <f>'પરિશિષ્ટ-ક'!AV18</f>
        <v>32</v>
      </c>
      <c r="AE19" s="46">
        <f>'પરિશિષ્ટ-ક'!AW18</f>
        <v>17</v>
      </c>
      <c r="AF19" s="46">
        <f t="shared" si="10"/>
        <v>69</v>
      </c>
      <c r="AG19" s="46" t="str">
        <f t="shared" si="11"/>
        <v>B</v>
      </c>
      <c r="AH19" s="46">
        <f>'પરિશિષ્ટ-ક'!BC18</f>
        <v>20</v>
      </c>
      <c r="AI19" s="46">
        <f>'પરિશિષ્ટ-ક'!BD18</f>
        <v>32</v>
      </c>
      <c r="AJ19" s="46">
        <f>'પરિશિષ્ટ-ક'!BE18</f>
        <v>19</v>
      </c>
      <c r="AK19" s="46">
        <f t="shared" si="12"/>
        <v>71</v>
      </c>
      <c r="AL19" s="46" t="str">
        <f t="shared" si="13"/>
        <v>B</v>
      </c>
      <c r="AM19" s="46">
        <f t="shared" si="14"/>
        <v>506</v>
      </c>
      <c r="AN19" s="46">
        <f t="shared" si="15"/>
        <v>72</v>
      </c>
      <c r="AO19" s="46" t="str">
        <f t="shared" si="16"/>
        <v>B</v>
      </c>
    </row>
    <row r="20" spans="2:41" s="5" customFormat="1" ht="18" customHeight="1">
      <c r="B20" s="42">
        <f>'STD-8'!D13</f>
        <v>12</v>
      </c>
      <c r="C20" s="47" t="str">
        <f>'STD-8'!E13</f>
        <v>riviL p|nimib(ni rm(SiBiie</v>
      </c>
      <c r="D20" s="46">
        <f>'પરિશિષ્ટ-ક'!G19</f>
        <v>24</v>
      </c>
      <c r="E20" s="46">
        <f>'પરિશિષ્ટ-ક'!H19</f>
        <v>32</v>
      </c>
      <c r="F20" s="46">
        <f>'પરિશિષ્ટ-ક'!I19</f>
        <v>16</v>
      </c>
      <c r="G20" s="46">
        <f t="shared" si="0"/>
        <v>72</v>
      </c>
      <c r="H20" s="46" t="str">
        <f t="shared" si="1"/>
        <v>B</v>
      </c>
      <c r="I20" s="46">
        <f>'પરિશિષ્ટ-ક'!O19</f>
        <v>20</v>
      </c>
      <c r="J20" s="46">
        <f>'પરિશિષ્ટ-ક'!P19</f>
        <v>32</v>
      </c>
      <c r="K20" s="46">
        <f>'પરિશિષ્ટ-ક'!Q19</f>
        <v>14</v>
      </c>
      <c r="L20" s="46">
        <f t="shared" si="2"/>
        <v>66</v>
      </c>
      <c r="M20" s="46" t="str">
        <f t="shared" si="3"/>
        <v>B</v>
      </c>
      <c r="N20" s="46">
        <f>'પરિશિષ્ટ-ક'!W19</f>
        <v>24</v>
      </c>
      <c r="O20" s="46">
        <f>'પરિશિષ્ટ-ક'!X19</f>
        <v>12</v>
      </c>
      <c r="P20" s="46">
        <f>'પરિશિષ્ટ-ક'!Y19</f>
        <v>16</v>
      </c>
      <c r="Q20" s="46">
        <f t="shared" si="4"/>
        <v>52</v>
      </c>
      <c r="R20" s="46" t="str">
        <f t="shared" si="5"/>
        <v>C</v>
      </c>
      <c r="S20" s="46">
        <f>'પરિશિષ્ટ-ક'!AE19</f>
        <v>20</v>
      </c>
      <c r="T20" s="46">
        <f>'પરિશિષ્ટ-ક'!AF19</f>
        <v>32</v>
      </c>
      <c r="U20" s="46">
        <f>'પરિશિષ્ટ-ક'!AG19</f>
        <v>16</v>
      </c>
      <c r="V20" s="46">
        <f t="shared" si="6"/>
        <v>68</v>
      </c>
      <c r="W20" s="46" t="str">
        <f t="shared" si="7"/>
        <v>B</v>
      </c>
      <c r="X20" s="46">
        <f>'પરિશિષ્ટ-ક'!AM19</f>
        <v>22</v>
      </c>
      <c r="Y20" s="46">
        <f>'પરિશિષ્ટ-ક'!AN19</f>
        <v>32</v>
      </c>
      <c r="Z20" s="46">
        <f>'પરિશિષ્ટ-ક'!AO19</f>
        <v>16</v>
      </c>
      <c r="AA20" s="46">
        <f t="shared" si="8"/>
        <v>70</v>
      </c>
      <c r="AB20" s="46" t="str">
        <f t="shared" si="9"/>
        <v>B</v>
      </c>
      <c r="AC20" s="46">
        <f>'પરિશિષ્ટ-ક'!AU19</f>
        <v>25</v>
      </c>
      <c r="AD20" s="46">
        <f>'પરિશિષ્ટ-ક'!AV19</f>
        <v>32</v>
      </c>
      <c r="AE20" s="46">
        <f>'પરિશિષ્ટ-ક'!AW19</f>
        <v>16</v>
      </c>
      <c r="AF20" s="46">
        <f t="shared" si="10"/>
        <v>73</v>
      </c>
      <c r="AG20" s="46" t="str">
        <f t="shared" si="11"/>
        <v>B</v>
      </c>
      <c r="AH20" s="46">
        <f>'પરિશિષ્ટ-ક'!BC19</f>
        <v>31</v>
      </c>
      <c r="AI20" s="46">
        <f>'પરિશિષ્ટ-ક'!BD19</f>
        <v>32</v>
      </c>
      <c r="AJ20" s="46">
        <f>'પરિશિષ્ટ-ક'!BE19</f>
        <v>16</v>
      </c>
      <c r="AK20" s="46">
        <f t="shared" si="12"/>
        <v>79</v>
      </c>
      <c r="AL20" s="46" t="str">
        <f t="shared" si="13"/>
        <v>B</v>
      </c>
      <c r="AM20" s="46">
        <f t="shared" si="14"/>
        <v>480</v>
      </c>
      <c r="AN20" s="46">
        <f t="shared" si="15"/>
        <v>69</v>
      </c>
      <c r="AO20" s="46" t="str">
        <f t="shared" si="16"/>
        <v>B</v>
      </c>
    </row>
    <row r="21" spans="2:41" s="5" customFormat="1" ht="18" customHeight="1">
      <c r="B21" s="42">
        <f>'STD-8'!D14</f>
        <v>13</v>
      </c>
      <c r="C21" s="47" t="str">
        <f>'STD-8'!E14</f>
        <v>piT\li *vi*wib(ni kmil(Sik#miir</v>
      </c>
      <c r="D21" s="46">
        <f>'પરિશિષ્ટ-ક'!G20</f>
        <v>32</v>
      </c>
      <c r="E21" s="46">
        <f>'પરિશિષ્ટ-ક'!H20</f>
        <v>22</v>
      </c>
      <c r="F21" s="46">
        <f>'પરિશિષ્ટ-ક'!I20</f>
        <v>19</v>
      </c>
      <c r="G21" s="46">
        <f t="shared" si="0"/>
        <v>73</v>
      </c>
      <c r="H21" s="46" t="str">
        <f t="shared" si="1"/>
        <v>B</v>
      </c>
      <c r="I21" s="46">
        <f>'પરિશિષ્ટ-ક'!O20</f>
        <v>28</v>
      </c>
      <c r="J21" s="46">
        <f>'પરિશિષ્ટ-ક'!P20</f>
        <v>22</v>
      </c>
      <c r="K21" s="46">
        <f>'પરિશિષ્ટ-ક'!Q20</f>
        <v>16</v>
      </c>
      <c r="L21" s="46">
        <f t="shared" si="2"/>
        <v>66</v>
      </c>
      <c r="M21" s="46" t="str">
        <f t="shared" si="3"/>
        <v>B</v>
      </c>
      <c r="N21" s="46">
        <f>'પરિશિષ્ટ-ક'!W20</f>
        <v>30</v>
      </c>
      <c r="O21" s="46">
        <f>'પરિશિષ્ટ-ક'!X20</f>
        <v>18</v>
      </c>
      <c r="P21" s="46">
        <f>'પરિશિષ્ટ-ક'!Y20</f>
        <v>20</v>
      </c>
      <c r="Q21" s="46">
        <f t="shared" si="4"/>
        <v>68</v>
      </c>
      <c r="R21" s="46" t="str">
        <f t="shared" si="5"/>
        <v>B</v>
      </c>
      <c r="S21" s="46">
        <f>'પરિશિષ્ટ-ક'!AE20</f>
        <v>36</v>
      </c>
      <c r="T21" s="46">
        <f>'પરિશિષ્ટ-ક'!AF20</f>
        <v>22</v>
      </c>
      <c r="U21" s="46">
        <f>'પરિશિષ્ટ-ક'!AG20</f>
        <v>20</v>
      </c>
      <c r="V21" s="46">
        <f t="shared" si="6"/>
        <v>78</v>
      </c>
      <c r="W21" s="46" t="str">
        <f t="shared" si="7"/>
        <v>B</v>
      </c>
      <c r="X21" s="46">
        <f>'પરિશિષ્ટ-ક'!AM20</f>
        <v>26</v>
      </c>
      <c r="Y21" s="46">
        <f>'પરિશિષ્ટ-ક'!AN20</f>
        <v>22</v>
      </c>
      <c r="Z21" s="46">
        <f>'પરિશિષ્ટ-ક'!AO20</f>
        <v>18</v>
      </c>
      <c r="AA21" s="46">
        <f t="shared" si="8"/>
        <v>66</v>
      </c>
      <c r="AB21" s="46" t="str">
        <f t="shared" si="9"/>
        <v>B</v>
      </c>
      <c r="AC21" s="46">
        <f>'પરિશિષ્ટ-ક'!AU20</f>
        <v>25</v>
      </c>
      <c r="AD21" s="46">
        <f>'પરિશિષ્ટ-ક'!AV20</f>
        <v>22</v>
      </c>
      <c r="AE21" s="46">
        <f>'પરિશિષ્ટ-ક'!AW20</f>
        <v>17</v>
      </c>
      <c r="AF21" s="46">
        <f t="shared" si="10"/>
        <v>64</v>
      </c>
      <c r="AG21" s="46" t="str">
        <f t="shared" si="11"/>
        <v>C</v>
      </c>
      <c r="AH21" s="46">
        <f>'પરિશિષ્ટ-ક'!BC20</f>
        <v>27</v>
      </c>
      <c r="AI21" s="46">
        <f>'પરિશિષ્ટ-ક'!BD20</f>
        <v>22</v>
      </c>
      <c r="AJ21" s="46">
        <f>'પરિશિષ્ટ-ક'!BE20</f>
        <v>18</v>
      </c>
      <c r="AK21" s="46">
        <f t="shared" si="12"/>
        <v>67</v>
      </c>
      <c r="AL21" s="46" t="str">
        <f t="shared" si="13"/>
        <v>B</v>
      </c>
      <c r="AM21" s="46">
        <f t="shared" si="14"/>
        <v>482</v>
      </c>
      <c r="AN21" s="46">
        <f t="shared" si="15"/>
        <v>69</v>
      </c>
      <c r="AO21" s="46" t="str">
        <f t="shared" si="16"/>
        <v>B</v>
      </c>
    </row>
    <row r="22" spans="2:41" s="5" customFormat="1" ht="18" customHeight="1">
      <c r="B22" s="42">
        <f>'STD-8'!D15</f>
        <v>14</v>
      </c>
      <c r="C22" s="47" t="str">
        <f>'STD-8'!E15</f>
        <v>piT\li a*pi^tiib(ni *dli&amp;piBiie</v>
      </c>
      <c r="D22" s="46">
        <f>'પરિશિષ્ટ-ક'!G21</f>
        <v>36</v>
      </c>
      <c r="E22" s="46">
        <f>'પરિશિષ્ટ-ક'!H21</f>
        <v>29</v>
      </c>
      <c r="F22" s="46">
        <f>'પરિશિષ્ટ-ક'!I21</f>
        <v>20</v>
      </c>
      <c r="G22" s="46">
        <f t="shared" si="0"/>
        <v>85</v>
      </c>
      <c r="H22" s="46" t="str">
        <f t="shared" si="1"/>
        <v>A</v>
      </c>
      <c r="I22" s="46">
        <f>'પરિશિષ્ટ-ક'!O21</f>
        <v>40</v>
      </c>
      <c r="J22" s="46">
        <f>'પરિશિષ્ટ-ક'!P21</f>
        <v>29</v>
      </c>
      <c r="K22" s="46">
        <f>'પરિશિષ્ટ-ક'!Q21</f>
        <v>18</v>
      </c>
      <c r="L22" s="46">
        <f t="shared" si="2"/>
        <v>87</v>
      </c>
      <c r="M22" s="46" t="str">
        <f t="shared" si="3"/>
        <v>A</v>
      </c>
      <c r="N22" s="46">
        <f>'પરિશિષ્ટ-ક'!W21</f>
        <v>34</v>
      </c>
      <c r="O22" s="46">
        <f>'પરિશિષ્ટ-ક'!X21</f>
        <v>32</v>
      </c>
      <c r="P22" s="46">
        <f>'પરિશિષ્ટ-ક'!Y21</f>
        <v>20</v>
      </c>
      <c r="Q22" s="46">
        <f t="shared" si="4"/>
        <v>86</v>
      </c>
      <c r="R22" s="46" t="str">
        <f t="shared" si="5"/>
        <v>A</v>
      </c>
      <c r="S22" s="46">
        <f>'પરિશિષ્ટ-ક'!AE21</f>
        <v>32</v>
      </c>
      <c r="T22" s="46">
        <f>'પરિશિષ્ટ-ક'!AF21</f>
        <v>29</v>
      </c>
      <c r="U22" s="46">
        <f>'પરિશિષ્ટ-ક'!AG21</f>
        <v>20</v>
      </c>
      <c r="V22" s="46">
        <f t="shared" si="6"/>
        <v>81</v>
      </c>
      <c r="W22" s="46" t="str">
        <f t="shared" si="7"/>
        <v>A</v>
      </c>
      <c r="X22" s="46">
        <f>'પરિશિષ્ટ-ક'!AM21</f>
        <v>38</v>
      </c>
      <c r="Y22" s="46">
        <f>'પરિશિષ્ટ-ક'!AN21</f>
        <v>29</v>
      </c>
      <c r="Z22" s="46">
        <f>'પરિશિષ્ટ-ક'!AO21</f>
        <v>19</v>
      </c>
      <c r="AA22" s="46">
        <f t="shared" si="8"/>
        <v>86</v>
      </c>
      <c r="AB22" s="46" t="str">
        <f t="shared" si="9"/>
        <v>A</v>
      </c>
      <c r="AC22" s="46">
        <f>'પરિશિષ્ટ-ક'!AU21</f>
        <v>38</v>
      </c>
      <c r="AD22" s="46">
        <f>'પરિશિષ્ટ-ક'!AV21</f>
        <v>29</v>
      </c>
      <c r="AE22" s="46">
        <f>'પરિશિષ્ટ-ક'!AW21</f>
        <v>19</v>
      </c>
      <c r="AF22" s="46">
        <f t="shared" si="10"/>
        <v>86</v>
      </c>
      <c r="AG22" s="46" t="str">
        <f t="shared" si="11"/>
        <v>A</v>
      </c>
      <c r="AH22" s="46">
        <f>'પરિશિષ્ટ-ક'!BC21</f>
        <v>40</v>
      </c>
      <c r="AI22" s="46">
        <f>'પરિશિષ્ટ-ક'!BD21</f>
        <v>29</v>
      </c>
      <c r="AJ22" s="46">
        <f>'પરિશિષ્ટ-ક'!BE21</f>
        <v>19</v>
      </c>
      <c r="AK22" s="46">
        <f t="shared" si="12"/>
        <v>88</v>
      </c>
      <c r="AL22" s="46" t="str">
        <f t="shared" si="13"/>
        <v>A</v>
      </c>
      <c r="AM22" s="46">
        <f t="shared" si="14"/>
        <v>599</v>
      </c>
      <c r="AN22" s="46">
        <f t="shared" si="15"/>
        <v>86</v>
      </c>
      <c r="AO22" s="46" t="str">
        <f t="shared" si="16"/>
        <v>A</v>
      </c>
    </row>
    <row r="23" spans="2:41" s="5" customFormat="1" ht="18" customHeight="1">
      <c r="B23" s="42">
        <f>'STD-8'!D16</f>
        <v>15</v>
      </c>
      <c r="C23" s="47" t="str">
        <f>'STD-8'!E16</f>
        <v>piT\li JZii m_k\SiBiie</v>
      </c>
      <c r="D23" s="46">
        <f>'પરિશિષ્ટ-ક'!G22</f>
        <v>40</v>
      </c>
      <c r="E23" s="46">
        <f>'પરિશિષ્ટ-ક'!H22</f>
        <v>33</v>
      </c>
      <c r="F23" s="46">
        <f>'પરિશિષ્ટ-ક'!I22</f>
        <v>20</v>
      </c>
      <c r="G23" s="46">
        <f t="shared" si="0"/>
        <v>93</v>
      </c>
      <c r="H23" s="46" t="str">
        <f t="shared" si="1"/>
        <v>A</v>
      </c>
      <c r="I23" s="46">
        <f>'પરિશિષ્ટ-ક'!O22</f>
        <v>40</v>
      </c>
      <c r="J23" s="46">
        <f>'પરિશિષ્ટ-ક'!P22</f>
        <v>33</v>
      </c>
      <c r="K23" s="46">
        <f>'પરિશિષ્ટ-ક'!Q22</f>
        <v>19</v>
      </c>
      <c r="L23" s="46">
        <f t="shared" si="2"/>
        <v>92</v>
      </c>
      <c r="M23" s="46" t="str">
        <f t="shared" si="3"/>
        <v>A</v>
      </c>
      <c r="N23" s="46">
        <f>'પરિશિષ્ટ-ક'!W22</f>
        <v>40</v>
      </c>
      <c r="O23" s="46">
        <f>'પરિશિષ્ટ-ક'!X22</f>
        <v>31</v>
      </c>
      <c r="P23" s="46">
        <f>'પરિશિષ્ટ-ક'!Y22</f>
        <v>20</v>
      </c>
      <c r="Q23" s="46">
        <f t="shared" si="4"/>
        <v>91</v>
      </c>
      <c r="R23" s="46" t="str">
        <f t="shared" si="5"/>
        <v>A</v>
      </c>
      <c r="S23" s="46">
        <f>'પરિશિષ્ટ-ક'!AE22</f>
        <v>40</v>
      </c>
      <c r="T23" s="46">
        <f>'પરિશિષ્ટ-ક'!AF22</f>
        <v>33</v>
      </c>
      <c r="U23" s="46">
        <f>'પરિશિષ્ટ-ક'!AG22</f>
        <v>20</v>
      </c>
      <c r="V23" s="46">
        <f t="shared" si="6"/>
        <v>93</v>
      </c>
      <c r="W23" s="46" t="str">
        <f t="shared" si="7"/>
        <v>A</v>
      </c>
      <c r="X23" s="46">
        <f>'પરિશિષ્ટ-ક'!AM22</f>
        <v>38</v>
      </c>
      <c r="Y23" s="46">
        <f>'પરિશિષ્ટ-ક'!AN22</f>
        <v>33</v>
      </c>
      <c r="Z23" s="46">
        <f>'પરિશિષ્ટ-ક'!AO22</f>
        <v>20</v>
      </c>
      <c r="AA23" s="46">
        <f t="shared" si="8"/>
        <v>91</v>
      </c>
      <c r="AB23" s="46" t="str">
        <f t="shared" si="9"/>
        <v>A</v>
      </c>
      <c r="AC23" s="46">
        <f>'પરિશિષ્ટ-ક'!AU22</f>
        <v>38</v>
      </c>
      <c r="AD23" s="46">
        <f>'પરિશિષ્ટ-ક'!AV22</f>
        <v>33</v>
      </c>
      <c r="AE23" s="46">
        <f>'પરિશિષ્ટ-ક'!AW22</f>
        <v>20</v>
      </c>
      <c r="AF23" s="46">
        <f t="shared" si="10"/>
        <v>91</v>
      </c>
      <c r="AG23" s="46" t="str">
        <f t="shared" si="11"/>
        <v>A</v>
      </c>
      <c r="AH23" s="46">
        <f>'પરિશિષ્ટ-ક'!BC22</f>
        <v>40</v>
      </c>
      <c r="AI23" s="46">
        <f>'પરિશિષ્ટ-ક'!BD22</f>
        <v>33</v>
      </c>
      <c r="AJ23" s="46">
        <f>'પરિશિષ્ટ-ક'!BE22</f>
        <v>20</v>
      </c>
      <c r="AK23" s="46">
        <f t="shared" si="12"/>
        <v>93</v>
      </c>
      <c r="AL23" s="46" t="str">
        <f t="shared" si="13"/>
        <v>A</v>
      </c>
      <c r="AM23" s="46">
        <f t="shared" si="14"/>
        <v>644</v>
      </c>
      <c r="AN23" s="46">
        <f t="shared" si="15"/>
        <v>92</v>
      </c>
      <c r="AO23" s="46" t="str">
        <f t="shared" si="16"/>
        <v>A</v>
      </c>
    </row>
    <row r="24" spans="2:41" ht="18" customHeight="1">
      <c r="B24" s="42">
        <f>'STD-8'!D17</f>
        <v>16</v>
      </c>
      <c r="C24" s="47" t="str">
        <f>'STD-8'!E17</f>
        <v>piT\li si(nilib(ni Bi&amp;KiiBiie</v>
      </c>
      <c r="D24" s="46">
        <f>'પરિશિષ્ટ-ક'!G23</f>
        <v>36</v>
      </c>
      <c r="E24" s="46">
        <f>'પરિશિષ્ટ-ક'!H23</f>
        <v>30</v>
      </c>
      <c r="F24" s="46">
        <f>'પરિશિષ્ટ-ક'!I23</f>
        <v>20</v>
      </c>
      <c r="G24" s="46">
        <f t="shared" si="0"/>
        <v>86</v>
      </c>
      <c r="H24" s="46" t="str">
        <f t="shared" si="1"/>
        <v>A</v>
      </c>
      <c r="I24" s="46">
        <f>'પરિશિષ્ટ-ક'!O23</f>
        <v>40</v>
      </c>
      <c r="J24" s="46">
        <f>'પરિશિષ્ટ-ક'!P23</f>
        <v>30</v>
      </c>
      <c r="K24" s="46">
        <f>'પરિશિષ્ટ-ક'!Q23</f>
        <v>18</v>
      </c>
      <c r="L24" s="46">
        <f t="shared" si="2"/>
        <v>88</v>
      </c>
      <c r="M24" s="46" t="str">
        <f t="shared" si="3"/>
        <v>A</v>
      </c>
      <c r="N24" s="46">
        <f>'પરિશિષ્ટ-ક'!W23</f>
        <v>40</v>
      </c>
      <c r="O24" s="46">
        <f>'પરિશિષ્ટ-ક'!X23</f>
        <v>35</v>
      </c>
      <c r="P24" s="46">
        <f>'પરિશિષ્ટ-ક'!Y23</f>
        <v>20</v>
      </c>
      <c r="Q24" s="46">
        <f t="shared" si="4"/>
        <v>95</v>
      </c>
      <c r="R24" s="46" t="str">
        <f t="shared" si="5"/>
        <v>A</v>
      </c>
      <c r="S24" s="46">
        <f>'પરિશિષ્ટ-ક'!AE23</f>
        <v>40</v>
      </c>
      <c r="T24" s="46">
        <f>'પરિશિષ્ટ-ક'!AF23</f>
        <v>30</v>
      </c>
      <c r="U24" s="46">
        <f>'પરિશિષ્ટ-ક'!AG23</f>
        <v>20</v>
      </c>
      <c r="V24" s="46">
        <f t="shared" si="6"/>
        <v>90</v>
      </c>
      <c r="W24" s="46" t="str">
        <f t="shared" si="7"/>
        <v>A</v>
      </c>
      <c r="X24" s="46">
        <f>'પરિશિષ્ટ-ક'!AM23</f>
        <v>38</v>
      </c>
      <c r="Y24" s="46">
        <f>'પરિશિષ્ટ-ક'!AN23</f>
        <v>30</v>
      </c>
      <c r="Z24" s="46">
        <f>'પરિશિષ્ટ-ક'!AO23</f>
        <v>20</v>
      </c>
      <c r="AA24" s="46">
        <f t="shared" si="8"/>
        <v>88</v>
      </c>
      <c r="AB24" s="46" t="str">
        <f t="shared" si="9"/>
        <v>A</v>
      </c>
      <c r="AC24" s="46">
        <f>'પરિશિષ્ટ-ક'!AU23</f>
        <v>38</v>
      </c>
      <c r="AD24" s="46">
        <f>'પરિશિષ્ટ-ક'!AV23</f>
        <v>30</v>
      </c>
      <c r="AE24" s="46">
        <f>'પરિશિષ્ટ-ક'!AW23</f>
        <v>19</v>
      </c>
      <c r="AF24" s="46">
        <f t="shared" si="10"/>
        <v>87</v>
      </c>
      <c r="AG24" s="46" t="str">
        <f t="shared" si="11"/>
        <v>A</v>
      </c>
      <c r="AH24" s="46">
        <f>'પરિશિષ્ટ-ક'!BC23</f>
        <v>40</v>
      </c>
      <c r="AI24" s="46">
        <f>'પરિશિષ્ટ-ક'!BD23</f>
        <v>30</v>
      </c>
      <c r="AJ24" s="46">
        <f>'પરિશિષ્ટ-ક'!BE23</f>
        <v>20</v>
      </c>
      <c r="AK24" s="46">
        <f t="shared" si="12"/>
        <v>90</v>
      </c>
      <c r="AL24" s="46" t="str">
        <f t="shared" si="13"/>
        <v>A</v>
      </c>
      <c r="AM24" s="46">
        <f t="shared" si="14"/>
        <v>624</v>
      </c>
      <c r="AN24" s="46">
        <f t="shared" si="15"/>
        <v>89</v>
      </c>
      <c r="AO24" s="46" t="str">
        <f t="shared" si="16"/>
        <v>A</v>
      </c>
    </row>
    <row r="25" spans="2:41" ht="18" customHeight="1">
      <c r="B25" s="42"/>
      <c r="C25" s="47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2:41" ht="18" customHeight="1">
      <c r="B26" s="42"/>
      <c r="C26" s="47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</row>
    <row r="27" spans="2:41" ht="18" customHeight="1">
      <c r="B27" s="42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</row>
    <row r="28" spans="2:41" ht="18" customHeight="1">
      <c r="B28" s="42"/>
      <c r="C28" s="47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</row>
    <row r="29" spans="2:41" ht="18" customHeight="1">
      <c r="B29" s="5"/>
      <c r="C29" s="6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5"/>
      <c r="Q29" s="65"/>
      <c r="R29" s="65"/>
      <c r="S29" s="65"/>
      <c r="T29" s="65"/>
      <c r="U29" s="65"/>
      <c r="V29" s="65"/>
      <c r="W29" s="65"/>
      <c r="X29" s="6"/>
      <c r="Y29" s="6"/>
      <c r="Z29" s="6"/>
      <c r="AA29" s="65"/>
      <c r="AB29" s="65"/>
      <c r="AC29" s="65"/>
      <c r="AD29" s="65"/>
      <c r="AE29" s="65"/>
      <c r="AF29" s="65"/>
      <c r="AG29" s="65"/>
      <c r="AH29" s="65"/>
      <c r="AI29" s="6"/>
      <c r="AJ29" s="6"/>
      <c r="AK29" s="6"/>
      <c r="AL29" s="6"/>
      <c r="AM29" s="6"/>
      <c r="AN29" s="6"/>
      <c r="AO29" s="6"/>
    </row>
    <row r="30" spans="16:34" ht="21" customHeight="1">
      <c r="P30" s="199" t="s">
        <v>32</v>
      </c>
      <c r="Q30" s="199"/>
      <c r="R30" s="199"/>
      <c r="S30" s="199"/>
      <c r="T30" s="199"/>
      <c r="U30" s="199"/>
      <c r="V30" s="199"/>
      <c r="W30" s="199"/>
      <c r="AA30" s="199" t="s">
        <v>33</v>
      </c>
      <c r="AB30" s="199"/>
      <c r="AC30" s="199"/>
      <c r="AD30" s="199"/>
      <c r="AE30" s="199"/>
      <c r="AF30" s="199"/>
      <c r="AG30" s="199"/>
      <c r="AH30" s="199"/>
    </row>
    <row r="31" ht="6.75" customHeight="1"/>
    <row r="32" ht="6.75" customHeight="1"/>
    <row r="33" ht="6.75" customHeight="1"/>
  </sheetData>
  <sheetProtection/>
  <mergeCells count="51">
    <mergeCell ref="D5:D6"/>
    <mergeCell ref="E5:E6"/>
    <mergeCell ref="F5:F6"/>
    <mergeCell ref="I5:I6"/>
    <mergeCell ref="AA30:AH30"/>
    <mergeCell ref="W5:W7"/>
    <mergeCell ref="S5:S6"/>
    <mergeCell ref="V5:V7"/>
    <mergeCell ref="AE5:AE6"/>
    <mergeCell ref="Y5:Y6"/>
    <mergeCell ref="P30:W30"/>
    <mergeCell ref="U5:U6"/>
    <mergeCell ref="X5:X6"/>
    <mergeCell ref="T5:T6"/>
    <mergeCell ref="N5:N6"/>
    <mergeCell ref="P5:P6"/>
    <mergeCell ref="O5:O6"/>
    <mergeCell ref="R5:R7"/>
    <mergeCell ref="Q5:Q7"/>
    <mergeCell ref="I4:M4"/>
    <mergeCell ref="L5:L7"/>
    <mergeCell ref="M5:M7"/>
    <mergeCell ref="J5:J6"/>
    <mergeCell ref="K5:K6"/>
    <mergeCell ref="N4:R4"/>
    <mergeCell ref="B2:AO2"/>
    <mergeCell ref="AO4:AO7"/>
    <mergeCell ref="G5:G7"/>
    <mergeCell ref="H5:H7"/>
    <mergeCell ref="B4:B7"/>
    <mergeCell ref="D4:H4"/>
    <mergeCell ref="B3:AO3"/>
    <mergeCell ref="S4:W4"/>
    <mergeCell ref="AN4:AN7"/>
    <mergeCell ref="AM4:AM6"/>
    <mergeCell ref="AC5:AC6"/>
    <mergeCell ref="X4:AB4"/>
    <mergeCell ref="AH5:AH6"/>
    <mergeCell ref="AC4:AG4"/>
    <mergeCell ref="AF5:AF7"/>
    <mergeCell ref="AG5:AG7"/>
    <mergeCell ref="C4:C7"/>
    <mergeCell ref="AI5:AI6"/>
    <mergeCell ref="AJ5:AJ6"/>
    <mergeCell ref="AH4:AL4"/>
    <mergeCell ref="AK5:AK7"/>
    <mergeCell ref="AL5:AL7"/>
    <mergeCell ref="AA5:AA7"/>
    <mergeCell ref="AB5:AB7"/>
    <mergeCell ref="AD5:AD6"/>
    <mergeCell ref="Z5:Z6"/>
  </mergeCells>
  <printOptions horizontalCentered="1"/>
  <pageMargins left="0.2" right="0" top="0.25" bottom="0" header="0" footer="0"/>
  <pageSetup horizontalDpi="300" verticalDpi="300" orientation="landscape" paperSize="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N21"/>
  <sheetViews>
    <sheetView zoomScale="90" zoomScaleNormal="90" zoomScalePageLayoutView="0" workbookViewId="0" topLeftCell="E1">
      <selection activeCell="H7" sqref="H7"/>
    </sheetView>
  </sheetViews>
  <sheetFormatPr defaultColWidth="9.140625" defaultRowHeight="30" customHeight="1"/>
  <cols>
    <col min="1" max="1" width="2.8515625" style="3" customWidth="1"/>
    <col min="2" max="2" width="6.8515625" style="3" customWidth="1"/>
    <col min="3" max="3" width="9.140625" style="3" customWidth="1"/>
    <col min="4" max="4" width="12.421875" style="3" customWidth="1"/>
    <col min="5" max="5" width="11.421875" style="3" customWidth="1"/>
    <col min="6" max="6" width="14.28125" style="3" customWidth="1"/>
    <col min="7" max="7" width="5.57421875" style="3" customWidth="1"/>
    <col min="8" max="8" width="24.140625" style="3" customWidth="1"/>
    <col min="9" max="9" width="6.8515625" style="3" customWidth="1"/>
    <col min="10" max="10" width="9.140625" style="3" customWidth="1"/>
    <col min="11" max="11" width="12.421875" style="3" customWidth="1"/>
    <col min="12" max="12" width="11.421875" style="3" customWidth="1"/>
    <col min="13" max="13" width="14.28125" style="3" customWidth="1"/>
    <col min="14" max="14" width="5.57421875" style="3" customWidth="1"/>
    <col min="15" max="18" width="2.00390625" style="3" customWidth="1"/>
    <col min="19" max="16384" width="9.140625" style="3" customWidth="1"/>
  </cols>
  <sheetData>
    <row r="1" spans="2:14" ht="30" customHeight="1">
      <c r="B1" s="200" t="s">
        <v>56</v>
      </c>
      <c r="C1" s="200"/>
      <c r="D1" s="200"/>
      <c r="E1" s="200"/>
      <c r="F1" s="200"/>
      <c r="G1" s="200"/>
      <c r="H1" s="83"/>
      <c r="I1" s="200" t="s">
        <v>56</v>
      </c>
      <c r="J1" s="200"/>
      <c r="K1" s="200"/>
      <c r="L1" s="200"/>
      <c r="M1" s="200"/>
      <c r="N1" s="200"/>
    </row>
    <row r="2" spans="2:14" ht="27.75" customHeight="1">
      <c r="B2" s="210" t="s">
        <v>181</v>
      </c>
      <c r="C2" s="210"/>
      <c r="D2" s="210"/>
      <c r="E2" s="210"/>
      <c r="F2" s="210"/>
      <c r="G2" s="210"/>
      <c r="I2" s="210" t="s">
        <v>181</v>
      </c>
      <c r="J2" s="210"/>
      <c r="K2" s="210"/>
      <c r="L2" s="210"/>
      <c r="M2" s="210"/>
      <c r="N2" s="210"/>
    </row>
    <row r="3" spans="2:14" ht="25.5" customHeight="1">
      <c r="B3" s="201" t="s">
        <v>168</v>
      </c>
      <c r="C3" s="201"/>
      <c r="D3" s="202" t="str">
        <f>VLOOKUP(G4,'પરિશિષ્ટ-ક'!$A:$XFD,3,1)</f>
        <v>ci)hiNi wivili*sIh Birtik#miir</v>
      </c>
      <c r="E3" s="202"/>
      <c r="F3" s="202"/>
      <c r="G3" s="202"/>
      <c r="I3" s="201" t="s">
        <v>168</v>
      </c>
      <c r="J3" s="201"/>
      <c r="K3" s="202" t="str">
        <f>VLOOKUP(N4,'પરિશિષ્ટ-ક'!$A:$XFD,3,1)</f>
        <v>Qik(r sii*hli jsivItiJ</v>
      </c>
      <c r="L3" s="202"/>
      <c r="M3" s="202"/>
      <c r="N3" s="202"/>
    </row>
    <row r="4" spans="2:14" ht="24.75" customHeight="1">
      <c r="B4" s="3" t="s">
        <v>169</v>
      </c>
      <c r="C4" s="77">
        <v>6</v>
      </c>
      <c r="D4" s="3" t="s">
        <v>170</v>
      </c>
      <c r="E4" s="78"/>
      <c r="F4" s="3" t="s">
        <v>171</v>
      </c>
      <c r="G4" s="78">
        <v>1</v>
      </c>
      <c r="I4" s="3" t="s">
        <v>169</v>
      </c>
      <c r="J4" s="77">
        <f>C4</f>
        <v>6</v>
      </c>
      <c r="K4" s="3" t="s">
        <v>170</v>
      </c>
      <c r="L4" s="78"/>
      <c r="M4" s="3" t="s">
        <v>171</v>
      </c>
      <c r="N4" s="78">
        <f>G4+1</f>
        <v>2</v>
      </c>
    </row>
    <row r="5" ht="10.5" customHeight="1"/>
    <row r="6" spans="2:14" ht="40.5" customHeight="1">
      <c r="B6" s="79" t="s">
        <v>0</v>
      </c>
      <c r="C6" s="206" t="s">
        <v>172</v>
      </c>
      <c r="D6" s="206"/>
      <c r="E6" s="79" t="s">
        <v>173</v>
      </c>
      <c r="F6" s="206" t="s">
        <v>174</v>
      </c>
      <c r="G6" s="206"/>
      <c r="I6" s="79" t="s">
        <v>0</v>
      </c>
      <c r="J6" s="206" t="s">
        <v>172</v>
      </c>
      <c r="K6" s="206"/>
      <c r="L6" s="79" t="s">
        <v>173</v>
      </c>
      <c r="M6" s="206" t="s">
        <v>174</v>
      </c>
      <c r="N6" s="206"/>
    </row>
    <row r="7" spans="2:14" ht="23.25" customHeight="1">
      <c r="B7" s="79">
        <v>1</v>
      </c>
      <c r="C7" s="204" t="s">
        <v>60</v>
      </c>
      <c r="D7" s="204"/>
      <c r="E7" s="80" t="str">
        <f>VLOOKUP(G4,'પરિશિષ્ટ-ક'!$A:$XFD,14,1)</f>
        <v>A</v>
      </c>
      <c r="F7" s="206"/>
      <c r="G7" s="206"/>
      <c r="I7" s="79">
        <v>1</v>
      </c>
      <c r="J7" s="204" t="s">
        <v>60</v>
      </c>
      <c r="K7" s="204"/>
      <c r="L7" s="80" t="str">
        <f>VLOOKUP(N4,'પરિશિષ્ટ-ક'!$A:$XFD,14,1)</f>
        <v>B</v>
      </c>
      <c r="M7" s="206"/>
      <c r="N7" s="206"/>
    </row>
    <row r="8" spans="2:14" ht="23.25" customHeight="1">
      <c r="B8" s="79">
        <v>2</v>
      </c>
      <c r="C8" s="204" t="s">
        <v>61</v>
      </c>
      <c r="D8" s="204"/>
      <c r="E8" s="80" t="str">
        <f>VLOOKUP(G4,'પરિશિષ્ટ-ક'!$A:$XFD,22,1)</f>
        <v>A</v>
      </c>
      <c r="F8" s="206"/>
      <c r="G8" s="206"/>
      <c r="I8" s="79">
        <v>2</v>
      </c>
      <c r="J8" s="204" t="s">
        <v>61</v>
      </c>
      <c r="K8" s="204"/>
      <c r="L8" s="80" t="str">
        <f>VLOOKUP(N4,'પરિશિષ્ટ-ક'!$A:$XFD,22,1)</f>
        <v>B</v>
      </c>
      <c r="M8" s="206"/>
      <c r="N8" s="206"/>
    </row>
    <row r="9" spans="2:14" ht="23.25" customHeight="1">
      <c r="B9" s="79">
        <v>3</v>
      </c>
      <c r="C9" s="204" t="s">
        <v>70</v>
      </c>
      <c r="D9" s="204"/>
      <c r="E9" s="80" t="str">
        <f>VLOOKUP(G4,'પરિશિષ્ટ-ક'!$A:$XFD,30,1)</f>
        <v>A</v>
      </c>
      <c r="F9" s="206"/>
      <c r="G9" s="206"/>
      <c r="I9" s="79">
        <v>3</v>
      </c>
      <c r="J9" s="204" t="s">
        <v>70</v>
      </c>
      <c r="K9" s="204"/>
      <c r="L9" s="80" t="str">
        <f>VLOOKUP(N4,'પરિશિષ્ટ-ક'!$A:$XFD,30,1)</f>
        <v>B</v>
      </c>
      <c r="M9" s="206"/>
      <c r="N9" s="206"/>
    </row>
    <row r="10" spans="2:14" ht="23.25" customHeight="1">
      <c r="B10" s="79">
        <v>4</v>
      </c>
      <c r="C10" s="204" t="s">
        <v>175</v>
      </c>
      <c r="D10" s="204"/>
      <c r="E10" s="80" t="str">
        <f>VLOOKUP(G4,'પરિશિષ્ટ-ક'!$A:$XFD,38,1)</f>
        <v>A</v>
      </c>
      <c r="F10" s="206"/>
      <c r="G10" s="206"/>
      <c r="I10" s="79">
        <v>4</v>
      </c>
      <c r="J10" s="204" t="s">
        <v>175</v>
      </c>
      <c r="K10" s="204"/>
      <c r="L10" s="80" t="str">
        <f>VLOOKUP(N4,'પરિશિષ્ટ-ક'!$A:$XFD,38,1)</f>
        <v>B</v>
      </c>
      <c r="M10" s="206"/>
      <c r="N10" s="206"/>
    </row>
    <row r="11" spans="2:14" ht="23.25" customHeight="1">
      <c r="B11" s="79">
        <v>5</v>
      </c>
      <c r="C11" s="204" t="s">
        <v>78</v>
      </c>
      <c r="D11" s="204"/>
      <c r="E11" s="80" t="str">
        <f>VLOOKUP(G4,'પરિશિષ્ટ-ક'!$A:$XFD,46,1)</f>
        <v>A</v>
      </c>
      <c r="F11" s="206"/>
      <c r="G11" s="206"/>
      <c r="I11" s="79">
        <v>5</v>
      </c>
      <c r="J11" s="204" t="s">
        <v>78</v>
      </c>
      <c r="K11" s="204"/>
      <c r="L11" s="80" t="str">
        <f>VLOOKUP(N4,'પરિશિષ્ટ-ક'!$A:$XFD,46,1)</f>
        <v>C</v>
      </c>
      <c r="M11" s="206"/>
      <c r="N11" s="206"/>
    </row>
    <row r="12" spans="2:14" ht="23.25" customHeight="1">
      <c r="B12" s="79">
        <v>6</v>
      </c>
      <c r="C12" s="204" t="s">
        <v>176</v>
      </c>
      <c r="D12" s="204"/>
      <c r="E12" s="80" t="str">
        <f>VLOOKUP(G4,'પરિશિષ્ટ-ક'!$A:$XFD,54,1)</f>
        <v>A</v>
      </c>
      <c r="F12" s="206"/>
      <c r="G12" s="206"/>
      <c r="I12" s="79">
        <v>6</v>
      </c>
      <c r="J12" s="204" t="s">
        <v>176</v>
      </c>
      <c r="K12" s="204"/>
      <c r="L12" s="80" t="str">
        <f>VLOOKUP(N4,'પરિશિષ્ટ-ક'!$A:$XFD,54,1)</f>
        <v>B</v>
      </c>
      <c r="M12" s="206"/>
      <c r="N12" s="206"/>
    </row>
    <row r="13" spans="2:14" ht="23.25" customHeight="1">
      <c r="B13" s="79">
        <v>7</v>
      </c>
      <c r="C13" s="204" t="s">
        <v>196</v>
      </c>
      <c r="D13" s="204"/>
      <c r="E13" s="80" t="str">
        <f>VLOOKUP(G4,'પરિશિષ્ટ-ક'!$A:$XFD,62,1)</f>
        <v>A</v>
      </c>
      <c r="F13" s="206"/>
      <c r="G13" s="206"/>
      <c r="I13" s="79">
        <v>7</v>
      </c>
      <c r="J13" s="204" t="s">
        <v>196</v>
      </c>
      <c r="K13" s="204"/>
      <c r="L13" s="80" t="str">
        <f>VLOOKUP(N4,'પરિશિષ્ટ-ક'!$A:$XFD,62,1)</f>
        <v>B</v>
      </c>
      <c r="M13" s="206"/>
      <c r="N13" s="206"/>
    </row>
    <row r="14" spans="2:14" ht="23.25" customHeight="1">
      <c r="B14" s="79">
        <v>8</v>
      </c>
      <c r="C14" s="204" t="s">
        <v>177</v>
      </c>
      <c r="D14" s="204"/>
      <c r="E14" s="80" t="str">
        <f>VLOOKUP(G4,'પરિશિષ્ટ-ક'!$A:$XFD,64,1)</f>
        <v>A</v>
      </c>
      <c r="F14" s="206"/>
      <c r="G14" s="206"/>
      <c r="I14" s="79">
        <v>8</v>
      </c>
      <c r="J14" s="204" t="s">
        <v>177</v>
      </c>
      <c r="K14" s="204"/>
      <c r="L14" s="80" t="str">
        <f>VLOOKUP(N4,'પરિશિષ્ટ-ક'!$A:$XFD,64,1)</f>
        <v>A</v>
      </c>
      <c r="M14" s="206"/>
      <c r="N14" s="206"/>
    </row>
    <row r="15" spans="2:14" ht="30" customHeight="1">
      <c r="B15" s="205" t="s">
        <v>136</v>
      </c>
      <c r="C15" s="205"/>
      <c r="D15" s="205"/>
      <c r="E15" s="205"/>
      <c r="F15" s="209" t="str">
        <f>VLOOKUP(G4,'પરિશિષ્ટ-ક'!$A:$XFD,67,1)</f>
        <v>A</v>
      </c>
      <c r="G15" s="209"/>
      <c r="I15" s="205" t="s">
        <v>136</v>
      </c>
      <c r="J15" s="205"/>
      <c r="K15" s="205"/>
      <c r="L15" s="205"/>
      <c r="M15" s="209" t="str">
        <f>VLOOKUP(N4,'પરિશિષ્ટ-ક'!$A:$XFD,67,1)</f>
        <v>B</v>
      </c>
      <c r="N15" s="209"/>
    </row>
    <row r="16" ht="11.25" customHeight="1"/>
    <row r="17" spans="2:14" ht="21.75" customHeight="1">
      <c r="B17" s="3" t="s">
        <v>178</v>
      </c>
      <c r="C17" s="202" t="s">
        <v>146</v>
      </c>
      <c r="D17" s="202"/>
      <c r="E17" s="3" t="s">
        <v>179</v>
      </c>
      <c r="F17" s="203"/>
      <c r="G17" s="203"/>
      <c r="I17" s="3" t="s">
        <v>178</v>
      </c>
      <c r="J17" s="202" t="s">
        <v>146</v>
      </c>
      <c r="K17" s="202"/>
      <c r="L17" s="3" t="s">
        <v>179</v>
      </c>
      <c r="M17" s="203"/>
      <c r="N17" s="203"/>
    </row>
    <row r="18" spans="2:11" ht="21.75" customHeight="1">
      <c r="B18" s="3" t="s">
        <v>180</v>
      </c>
      <c r="C18" s="208">
        <v>42618</v>
      </c>
      <c r="D18" s="202"/>
      <c r="I18" s="3" t="s">
        <v>180</v>
      </c>
      <c r="J18" s="208">
        <f>C18</f>
        <v>42618</v>
      </c>
      <c r="K18" s="202"/>
    </row>
    <row r="19" spans="2:14" ht="47.25" customHeight="1">
      <c r="B19" s="201" t="s">
        <v>250</v>
      </c>
      <c r="C19" s="201"/>
      <c r="D19" s="201"/>
      <c r="E19" s="201"/>
      <c r="F19" s="201"/>
      <c r="G19" s="201"/>
      <c r="I19" s="201" t="str">
        <f>B19</f>
        <v>ni(owi;- UniiL# v(k\Sini biid tii-13/6/2016n( si(miviirnii r(j SiiLimiI siviir\ 7/30 kliik\ aiviv_o.</v>
      </c>
      <c r="J19" s="201"/>
      <c r="K19" s="201"/>
      <c r="L19" s="201"/>
      <c r="M19" s="201"/>
      <c r="N19" s="201"/>
    </row>
    <row r="20" spans="2:14" ht="40.5" customHeight="1">
      <c r="B20" s="49"/>
      <c r="C20" s="49"/>
      <c r="D20" s="49"/>
      <c r="E20" s="49"/>
      <c r="F20" s="49"/>
      <c r="G20" s="49"/>
      <c r="I20" s="49"/>
      <c r="J20" s="49"/>
      <c r="K20" s="49"/>
      <c r="L20" s="49"/>
      <c r="M20" s="49"/>
      <c r="N20" s="49"/>
    </row>
    <row r="21" spans="2:14" ht="18.75" customHeight="1">
      <c r="B21" s="207" t="s">
        <v>32</v>
      </c>
      <c r="C21" s="207"/>
      <c r="D21" s="207"/>
      <c r="E21" s="207" t="s">
        <v>33</v>
      </c>
      <c r="F21" s="207"/>
      <c r="G21" s="207"/>
      <c r="I21" s="207" t="s">
        <v>32</v>
      </c>
      <c r="J21" s="207"/>
      <c r="K21" s="207"/>
      <c r="L21" s="207" t="s">
        <v>33</v>
      </c>
      <c r="M21" s="207"/>
      <c r="N21" s="207"/>
    </row>
    <row r="22" ht="7.5" customHeight="1"/>
  </sheetData>
  <sheetProtection/>
  <mergeCells count="60">
    <mergeCell ref="B2:G2"/>
    <mergeCell ref="I2:N2"/>
    <mergeCell ref="J17:K17"/>
    <mergeCell ref="M17:N17"/>
    <mergeCell ref="J13:K13"/>
    <mergeCell ref="M13:N13"/>
    <mergeCell ref="C12:D12"/>
    <mergeCell ref="C13:D13"/>
    <mergeCell ref="J11:K11"/>
    <mergeCell ref="M11:N11"/>
    <mergeCell ref="J18:K18"/>
    <mergeCell ref="I21:K21"/>
    <mergeCell ref="L21:N21"/>
    <mergeCell ref="J14:K14"/>
    <mergeCell ref="M14:N14"/>
    <mergeCell ref="I15:L15"/>
    <mergeCell ref="M15:N15"/>
    <mergeCell ref="J12:K12"/>
    <mergeCell ref="M12:N12"/>
    <mergeCell ref="M8:N8"/>
    <mergeCell ref="J9:K9"/>
    <mergeCell ref="M9:N9"/>
    <mergeCell ref="J10:K10"/>
    <mergeCell ref="M10:N10"/>
    <mergeCell ref="J8:K8"/>
    <mergeCell ref="J7:K7"/>
    <mergeCell ref="I3:J3"/>
    <mergeCell ref="K3:N3"/>
    <mergeCell ref="J6:K6"/>
    <mergeCell ref="M6:N6"/>
    <mergeCell ref="M7:N7"/>
    <mergeCell ref="B21:D21"/>
    <mergeCell ref="E21:G21"/>
    <mergeCell ref="C18:D18"/>
    <mergeCell ref="F11:G11"/>
    <mergeCell ref="F12:G12"/>
    <mergeCell ref="F13:G13"/>
    <mergeCell ref="F14:G14"/>
    <mergeCell ref="C11:D11"/>
    <mergeCell ref="F15:G15"/>
    <mergeCell ref="F6:G6"/>
    <mergeCell ref="C7:D7"/>
    <mergeCell ref="C10:D10"/>
    <mergeCell ref="C6:D6"/>
    <mergeCell ref="C9:D9"/>
    <mergeCell ref="F7:G7"/>
    <mergeCell ref="F8:G8"/>
    <mergeCell ref="F9:G9"/>
    <mergeCell ref="C8:D8"/>
    <mergeCell ref="F10:G10"/>
    <mergeCell ref="B1:G1"/>
    <mergeCell ref="I1:N1"/>
    <mergeCell ref="B19:G19"/>
    <mergeCell ref="I19:N19"/>
    <mergeCell ref="D3:G3"/>
    <mergeCell ref="B3:C3"/>
    <mergeCell ref="C17:D17"/>
    <mergeCell ref="F17:G17"/>
    <mergeCell ref="C14:D14"/>
    <mergeCell ref="B15:E1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G21"/>
  <sheetViews>
    <sheetView zoomScale="90" zoomScaleNormal="90" zoomScalePageLayoutView="0" workbookViewId="0" topLeftCell="A1">
      <selection activeCell="L11" sqref="L11"/>
    </sheetView>
  </sheetViews>
  <sheetFormatPr defaultColWidth="9.140625" defaultRowHeight="30" customHeight="1"/>
  <cols>
    <col min="1" max="1" width="2.8515625" style="3" customWidth="1"/>
    <col min="2" max="2" width="6.8515625" style="3" customWidth="1"/>
    <col min="3" max="3" width="9.140625" style="3" customWidth="1"/>
    <col min="4" max="4" width="12.421875" style="3" customWidth="1"/>
    <col min="5" max="5" width="11.421875" style="3" customWidth="1"/>
    <col min="6" max="6" width="14.28125" style="3" customWidth="1"/>
    <col min="7" max="7" width="8.7109375" style="3" customWidth="1"/>
    <col min="8" max="10" width="2.00390625" style="3" customWidth="1"/>
    <col min="11" max="16384" width="9.140625" style="3" customWidth="1"/>
  </cols>
  <sheetData>
    <row r="1" spans="2:7" ht="30" customHeight="1">
      <c r="B1" s="200" t="s">
        <v>56</v>
      </c>
      <c r="C1" s="200"/>
      <c r="D1" s="200"/>
      <c r="E1" s="200"/>
      <c r="F1" s="200"/>
      <c r="G1" s="200"/>
    </row>
    <row r="2" spans="2:7" ht="27.75" customHeight="1">
      <c r="B2" s="210" t="s">
        <v>181</v>
      </c>
      <c r="C2" s="210"/>
      <c r="D2" s="210"/>
      <c r="E2" s="210"/>
      <c r="F2" s="210"/>
      <c r="G2" s="210"/>
    </row>
    <row r="3" spans="2:7" ht="25.5" customHeight="1">
      <c r="B3" s="201" t="s">
        <v>168</v>
      </c>
      <c r="C3" s="201"/>
      <c r="D3" s="202" t="str">
        <f>VLOOKUP(G4,'પરિશિષ્ટ-ક'!$A:$XFD,3,1)</f>
        <v>ci)hiNi wivili*sIh Birtik#miir</v>
      </c>
      <c r="E3" s="202"/>
      <c r="F3" s="202"/>
      <c r="G3" s="202"/>
    </row>
    <row r="4" spans="2:7" ht="24.75" customHeight="1">
      <c r="B4" s="3" t="s">
        <v>169</v>
      </c>
      <c r="C4" s="77">
        <v>6</v>
      </c>
      <c r="D4" s="3" t="s">
        <v>170</v>
      </c>
      <c r="E4" s="78"/>
      <c r="F4" s="3" t="s">
        <v>171</v>
      </c>
      <c r="G4" s="78">
        <v>1</v>
      </c>
    </row>
    <row r="5" ht="10.5" customHeight="1"/>
    <row r="6" spans="2:7" ht="40.5" customHeight="1">
      <c r="B6" s="79" t="s">
        <v>0</v>
      </c>
      <c r="C6" s="206" t="s">
        <v>172</v>
      </c>
      <c r="D6" s="206"/>
      <c r="E6" s="79" t="s">
        <v>238</v>
      </c>
      <c r="F6" s="206" t="s">
        <v>174</v>
      </c>
      <c r="G6" s="206"/>
    </row>
    <row r="7" spans="2:7" ht="23.25" customHeight="1">
      <c r="B7" s="79">
        <v>1</v>
      </c>
      <c r="C7" s="204" t="s">
        <v>60</v>
      </c>
      <c r="D7" s="204"/>
      <c r="E7" s="80">
        <f>VLOOKUP(G4,'પરિશિષ્ટ-ક'!$A:$XFD,13,1)</f>
        <v>194</v>
      </c>
      <c r="F7" s="206"/>
      <c r="G7" s="206"/>
    </row>
    <row r="8" spans="2:7" ht="23.25" customHeight="1">
      <c r="B8" s="79">
        <v>2</v>
      </c>
      <c r="C8" s="204" t="s">
        <v>61</v>
      </c>
      <c r="D8" s="204"/>
      <c r="E8" s="80">
        <f>VLOOKUP(G4,'પરિશિષ્ટ-ક'!$A:$XFD,21,1)</f>
        <v>194</v>
      </c>
      <c r="F8" s="206"/>
      <c r="G8" s="206"/>
    </row>
    <row r="9" spans="2:7" ht="23.25" customHeight="1">
      <c r="B9" s="79">
        <v>3</v>
      </c>
      <c r="C9" s="204" t="s">
        <v>70</v>
      </c>
      <c r="D9" s="204"/>
      <c r="E9" s="80">
        <f>VLOOKUP(G4,'પરિશિષ્ટ-ક'!$A:$XFD,29,1)</f>
        <v>195</v>
      </c>
      <c r="F9" s="206"/>
      <c r="G9" s="206"/>
    </row>
    <row r="10" spans="2:7" ht="23.25" customHeight="1">
      <c r="B10" s="79">
        <v>4</v>
      </c>
      <c r="C10" s="204" t="s">
        <v>175</v>
      </c>
      <c r="D10" s="204"/>
      <c r="E10" s="80">
        <f>VLOOKUP(G4,'પરિશિષ્ટ-ક'!$A:$XFD,37,1)</f>
        <v>194</v>
      </c>
      <c r="F10" s="206"/>
      <c r="G10" s="206"/>
    </row>
    <row r="11" spans="2:7" ht="23.25" customHeight="1">
      <c r="B11" s="79">
        <v>5</v>
      </c>
      <c r="C11" s="204" t="s">
        <v>78</v>
      </c>
      <c r="D11" s="204"/>
      <c r="E11" s="80">
        <f>VLOOKUP(G4,'પરિશિષ્ટ-ક'!$A:$XFD,45,1)</f>
        <v>194</v>
      </c>
      <c r="F11" s="206"/>
      <c r="G11" s="206"/>
    </row>
    <row r="12" spans="2:7" ht="23.25" customHeight="1">
      <c r="B12" s="79">
        <v>6</v>
      </c>
      <c r="C12" s="204" t="s">
        <v>176</v>
      </c>
      <c r="D12" s="204"/>
      <c r="E12" s="80">
        <f>VLOOKUP(G4,'પરિશિષ્ટ-ક'!$A:$XFD,53,1)</f>
        <v>194</v>
      </c>
      <c r="F12" s="206"/>
      <c r="G12" s="206"/>
    </row>
    <row r="13" spans="2:7" ht="23.25" customHeight="1">
      <c r="B13" s="79">
        <v>7</v>
      </c>
      <c r="C13" s="204" t="s">
        <v>196</v>
      </c>
      <c r="D13" s="204"/>
      <c r="E13" s="80">
        <f>VLOOKUP(G4,'પરિશિષ્ટ-ક'!$A:$XFD,61,1)</f>
        <v>194</v>
      </c>
      <c r="F13" s="206"/>
      <c r="G13" s="206"/>
    </row>
    <row r="14" spans="2:7" ht="23.25" customHeight="1">
      <c r="B14" s="79">
        <v>8</v>
      </c>
      <c r="C14" s="204" t="s">
        <v>177</v>
      </c>
      <c r="D14" s="204"/>
      <c r="E14" s="80">
        <f>VLOOKUP(G4,'પરિશિષ્ટ-ક'!$A:$XFD,63,1)</f>
        <v>375</v>
      </c>
      <c r="F14" s="206"/>
      <c r="G14" s="206"/>
    </row>
    <row r="15" spans="2:7" ht="30" customHeight="1">
      <c r="B15" s="211" t="s">
        <v>194</v>
      </c>
      <c r="C15" s="212"/>
      <c r="D15" s="212"/>
      <c r="E15" s="80">
        <f>'પરિશિષ્ટ-ક'!BM8</f>
        <v>1734</v>
      </c>
      <c r="F15" s="92" t="s">
        <v>195</v>
      </c>
      <c r="G15" s="93">
        <f>VLOOKUP(G4,'પરિશિષ્ટ-ક'!$A:$XFD,66,1)</f>
        <v>96</v>
      </c>
    </row>
    <row r="16" ht="11.25" customHeight="1"/>
    <row r="17" spans="2:7" ht="21.75" customHeight="1">
      <c r="B17" s="3" t="s">
        <v>178</v>
      </c>
      <c r="C17" s="202" t="s">
        <v>146</v>
      </c>
      <c r="D17" s="202"/>
      <c r="E17" s="3" t="s">
        <v>179</v>
      </c>
      <c r="F17" s="203"/>
      <c r="G17" s="203"/>
    </row>
    <row r="18" spans="2:4" ht="21.75" customHeight="1">
      <c r="B18" s="3" t="s">
        <v>180</v>
      </c>
      <c r="C18" s="208">
        <v>42405</v>
      </c>
      <c r="D18" s="202"/>
    </row>
    <row r="19" spans="2:7" ht="47.25" customHeight="1">
      <c r="B19" s="201" t="s">
        <v>193</v>
      </c>
      <c r="C19" s="201"/>
      <c r="D19" s="201"/>
      <c r="E19" s="201"/>
      <c r="F19" s="201"/>
      <c r="G19" s="201"/>
    </row>
    <row r="20" spans="2:7" ht="40.5" customHeight="1">
      <c r="B20" s="49"/>
      <c r="C20" s="49"/>
      <c r="D20" s="49"/>
      <c r="E20" s="49"/>
      <c r="F20" s="49"/>
      <c r="G20" s="49"/>
    </row>
    <row r="21" spans="2:7" ht="18.75" customHeight="1">
      <c r="B21" s="207" t="s">
        <v>32</v>
      </c>
      <c r="C21" s="207"/>
      <c r="D21" s="207"/>
      <c r="E21" s="207" t="s">
        <v>33</v>
      </c>
      <c r="F21" s="207"/>
      <c r="G21" s="207"/>
    </row>
    <row r="22" ht="7.5" customHeight="1"/>
  </sheetData>
  <sheetProtection/>
  <mergeCells count="29">
    <mergeCell ref="C6:D6"/>
    <mergeCell ref="F6:G6"/>
    <mergeCell ref="C7:D7"/>
    <mergeCell ref="F7:G7"/>
    <mergeCell ref="B1:G1"/>
    <mergeCell ref="B2:G2"/>
    <mergeCell ref="B3:C3"/>
    <mergeCell ref="D3:G3"/>
    <mergeCell ref="C10:D10"/>
    <mergeCell ref="F10:G10"/>
    <mergeCell ref="C11:D11"/>
    <mergeCell ref="F11:G11"/>
    <mergeCell ref="C8:D8"/>
    <mergeCell ref="F8:G8"/>
    <mergeCell ref="C9:D9"/>
    <mergeCell ref="F9:G9"/>
    <mergeCell ref="C14:D14"/>
    <mergeCell ref="F14:G14"/>
    <mergeCell ref="B15:D15"/>
    <mergeCell ref="C12:D12"/>
    <mergeCell ref="F12:G12"/>
    <mergeCell ref="C13:D13"/>
    <mergeCell ref="F13:G13"/>
    <mergeCell ref="B19:G19"/>
    <mergeCell ref="B21:D21"/>
    <mergeCell ref="E21:G21"/>
    <mergeCell ref="C17:D17"/>
    <mergeCell ref="F17:G17"/>
    <mergeCell ref="C18:D18"/>
  </mergeCells>
  <printOptions/>
  <pageMargins left="0" right="0" top="0" bottom="0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2:C4"/>
  <sheetViews>
    <sheetView zoomScale="110" zoomScaleNormal="110" zoomScalePageLayoutView="0" workbookViewId="0" topLeftCell="A7">
      <selection activeCell="C10" sqref="C10"/>
    </sheetView>
  </sheetViews>
  <sheetFormatPr defaultColWidth="9.140625" defaultRowHeight="12.75"/>
  <cols>
    <col min="1" max="1" width="1.28515625" style="105" customWidth="1"/>
    <col min="2" max="2" width="3.8515625" style="105" bestFit="1" customWidth="1"/>
    <col min="3" max="3" width="79.421875" style="105" customWidth="1"/>
    <col min="4" max="12" width="8.7109375" style="105" customWidth="1"/>
    <col min="13" max="13" width="6.421875" style="105" customWidth="1"/>
    <col min="14" max="15" width="1.1484375" style="105" customWidth="1"/>
    <col min="16" max="16384" width="9.140625" style="105" customWidth="1"/>
  </cols>
  <sheetData>
    <row r="2" ht="135">
      <c r="C2" s="104" t="s">
        <v>245</v>
      </c>
    </row>
    <row r="3" ht="45">
      <c r="C3" s="106" t="s">
        <v>246</v>
      </c>
    </row>
    <row r="4" ht="45">
      <c r="C4" s="104" t="s">
        <v>247</v>
      </c>
    </row>
  </sheetData>
  <sheetProtection/>
  <hyperlinks>
    <hyperlink ref="C3" r:id="rId1" display="www.pravinvankar.com"/>
  </hyperlinks>
  <printOptions horizontalCentered="1"/>
  <pageMargins left="0.25" right="0" top="0.25" bottom="0" header="0" footer="0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U33"/>
  <sheetViews>
    <sheetView zoomScalePageLayoutView="0" workbookViewId="0" topLeftCell="A1">
      <selection activeCell="F20" sqref="F20:U20"/>
    </sheetView>
  </sheetViews>
  <sheetFormatPr defaultColWidth="9.140625" defaultRowHeight="12.75"/>
  <cols>
    <col min="1" max="1" width="3.8515625" style="32" customWidth="1"/>
    <col min="2" max="2" width="12.28125" style="32" customWidth="1"/>
    <col min="3" max="5" width="4.57421875" style="32" customWidth="1"/>
    <col min="6" max="20" width="4.140625" style="32" customWidth="1"/>
    <col min="21" max="21" width="4.57421875" style="32" customWidth="1"/>
    <col min="22" max="22" width="2.00390625" style="32" customWidth="1"/>
    <col min="23" max="23" width="4.57421875" style="32" customWidth="1"/>
    <col min="24" max="16384" width="9.140625" style="32" customWidth="1"/>
  </cols>
  <sheetData>
    <row r="1" ht="39.75" customHeight="1"/>
    <row r="2" spans="2:21" ht="51.75" customHeight="1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2:21" s="81" customFormat="1" ht="40.5" customHeight="1">
      <c r="B3" s="112" t="s">
        <v>127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2:21" ht="51.75" customHeight="1">
      <c r="B4" s="113" t="s">
        <v>182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2:21" s="67" customFormat="1" ht="34.5" customHeight="1">
      <c r="B5" s="114" t="s">
        <v>57</v>
      </c>
      <c r="C5" s="114"/>
      <c r="D5" s="114"/>
      <c r="E5" s="115">
        <v>6</v>
      </c>
      <c r="F5" s="115"/>
      <c r="G5" s="115"/>
      <c r="H5" s="115"/>
      <c r="I5" s="115"/>
      <c r="J5" s="115"/>
      <c r="K5" s="115"/>
      <c r="L5" s="114" t="s">
        <v>128</v>
      </c>
      <c r="M5" s="114"/>
      <c r="N5" s="114"/>
      <c r="O5" s="115" t="s">
        <v>239</v>
      </c>
      <c r="P5" s="115"/>
      <c r="Q5" s="115"/>
      <c r="R5" s="115"/>
      <c r="S5" s="115"/>
      <c r="T5" s="115"/>
      <c r="U5" s="115"/>
    </row>
    <row r="6" spans="2:21" s="34" customFormat="1" ht="23.25" customHeight="1">
      <c r="B6" s="116" t="s">
        <v>55</v>
      </c>
      <c r="C6" s="116"/>
      <c r="D6" s="116"/>
      <c r="E6" s="116"/>
      <c r="F6" s="117" t="s">
        <v>56</v>
      </c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</row>
    <row r="7" spans="2:21" s="34" customFormat="1" ht="6" customHeight="1">
      <c r="B7" s="35"/>
      <c r="C7" s="35"/>
      <c r="D7" s="35"/>
      <c r="E7" s="35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8" spans="2:21" s="34" customFormat="1" ht="23.25" customHeight="1">
      <c r="B8" s="116" t="s">
        <v>129</v>
      </c>
      <c r="C8" s="116"/>
      <c r="D8" s="116"/>
      <c r="E8" s="116"/>
      <c r="F8" s="117" t="s">
        <v>146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</row>
    <row r="9" spans="2:21" s="34" customFormat="1" ht="6" customHeight="1">
      <c r="B9" s="35"/>
      <c r="C9" s="35"/>
      <c r="D9" s="35"/>
      <c r="E9" s="35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</row>
    <row r="10" spans="2:21" s="34" customFormat="1" ht="23.25" customHeight="1">
      <c r="B10" s="116" t="s">
        <v>130</v>
      </c>
      <c r="C10" s="116"/>
      <c r="D10" s="116"/>
      <c r="E10" s="116"/>
      <c r="F10" s="117" t="s">
        <v>147</v>
      </c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</row>
    <row r="11" spans="2:21" s="34" customFormat="1" ht="6" customHeight="1">
      <c r="B11" s="35"/>
      <c r="C11" s="35"/>
      <c r="D11" s="35"/>
      <c r="E11" s="35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</row>
    <row r="12" spans="2:21" s="34" customFormat="1" ht="23.25" customHeight="1">
      <c r="B12" s="116" t="s">
        <v>151</v>
      </c>
      <c r="C12" s="116"/>
      <c r="D12" s="116"/>
      <c r="E12" s="116"/>
      <c r="F12" s="117" t="s">
        <v>152</v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</row>
    <row r="13" spans="6:21" s="34" customFormat="1" ht="6" customHeight="1"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</row>
    <row r="14" spans="2:21" s="34" customFormat="1" ht="23.25" customHeight="1">
      <c r="B14" s="116" t="s">
        <v>131</v>
      </c>
      <c r="C14" s="116"/>
      <c r="D14" s="116"/>
      <c r="E14" s="116"/>
      <c r="F14" s="117" t="s">
        <v>148</v>
      </c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</row>
    <row r="15" spans="2:21" s="34" customFormat="1" ht="6" customHeight="1">
      <c r="B15" s="35"/>
      <c r="C15" s="35"/>
      <c r="D15" s="35"/>
      <c r="E15" s="35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</row>
    <row r="16" spans="2:21" s="34" customFormat="1" ht="23.25" customHeight="1">
      <c r="B16" s="116" t="s">
        <v>132</v>
      </c>
      <c r="C16" s="116"/>
      <c r="D16" s="116"/>
      <c r="E16" s="116"/>
      <c r="F16" s="121">
        <v>42405</v>
      </c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</row>
    <row r="17" spans="2:21" s="34" customFormat="1" ht="6" customHeight="1">
      <c r="B17" s="35"/>
      <c r="C17" s="35"/>
      <c r="D17" s="35"/>
      <c r="E17" s="35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</row>
    <row r="18" spans="2:21" s="34" customFormat="1" ht="23.25" customHeight="1">
      <c r="B18" s="116" t="s">
        <v>133</v>
      </c>
      <c r="C18" s="116"/>
      <c r="D18" s="116"/>
      <c r="E18" s="116"/>
      <c r="F18" s="117" t="s">
        <v>149</v>
      </c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</row>
    <row r="19" spans="2:21" s="34" customFormat="1" ht="6" customHeight="1">
      <c r="B19" s="35"/>
      <c r="C19" s="35"/>
      <c r="D19" s="35"/>
      <c r="E19" s="35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2:21" s="34" customFormat="1" ht="23.25" customHeight="1">
      <c r="B20" s="116" t="s">
        <v>134</v>
      </c>
      <c r="C20" s="116"/>
      <c r="D20" s="116"/>
      <c r="E20" s="116"/>
      <c r="F20" s="117" t="s">
        <v>150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</row>
    <row r="21" spans="2:21" s="34" customFormat="1" ht="6" customHeight="1">
      <c r="B21" s="35"/>
      <c r="C21" s="35"/>
      <c r="D21" s="35"/>
      <c r="E21" s="35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2:21" s="68" customFormat="1" ht="23.25" customHeight="1">
      <c r="B22" s="120" t="s">
        <v>73</v>
      </c>
      <c r="C22" s="120" t="s">
        <v>135</v>
      </c>
      <c r="D22" s="120"/>
      <c r="E22" s="120"/>
      <c r="F22" s="120" t="s">
        <v>136</v>
      </c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 t="s">
        <v>119</v>
      </c>
    </row>
    <row r="23" spans="2:21" s="68" customFormat="1" ht="23.25" customHeight="1">
      <c r="B23" s="120"/>
      <c r="C23" s="120" t="s">
        <v>137</v>
      </c>
      <c r="D23" s="120"/>
      <c r="E23" s="120"/>
      <c r="F23" s="119" t="s">
        <v>138</v>
      </c>
      <c r="G23" s="119"/>
      <c r="H23" s="119"/>
      <c r="I23" s="119" t="s">
        <v>139</v>
      </c>
      <c r="J23" s="119"/>
      <c r="K23" s="119"/>
      <c r="L23" s="119" t="s">
        <v>140</v>
      </c>
      <c r="M23" s="119"/>
      <c r="N23" s="119"/>
      <c r="O23" s="119" t="s">
        <v>141</v>
      </c>
      <c r="P23" s="119"/>
      <c r="Q23" s="119"/>
      <c r="R23" s="119" t="s">
        <v>142</v>
      </c>
      <c r="S23" s="119"/>
      <c r="T23" s="119"/>
      <c r="U23" s="120"/>
    </row>
    <row r="24" spans="2:21" s="34" customFormat="1" ht="36.75" customHeight="1">
      <c r="B24" s="120"/>
      <c r="C24" s="75" t="s">
        <v>143</v>
      </c>
      <c r="D24" s="75" t="s">
        <v>144</v>
      </c>
      <c r="E24" s="75" t="s">
        <v>11</v>
      </c>
      <c r="F24" s="75" t="s">
        <v>143</v>
      </c>
      <c r="G24" s="75" t="s">
        <v>144</v>
      </c>
      <c r="H24" s="75" t="s">
        <v>11</v>
      </c>
      <c r="I24" s="75" t="s">
        <v>143</v>
      </c>
      <c r="J24" s="75" t="s">
        <v>144</v>
      </c>
      <c r="K24" s="75" t="s">
        <v>11</v>
      </c>
      <c r="L24" s="75" t="s">
        <v>143</v>
      </c>
      <c r="M24" s="75" t="s">
        <v>144</v>
      </c>
      <c r="N24" s="75" t="s">
        <v>11</v>
      </c>
      <c r="O24" s="75" t="s">
        <v>143</v>
      </c>
      <c r="P24" s="75" t="s">
        <v>144</v>
      </c>
      <c r="Q24" s="75" t="s">
        <v>11</v>
      </c>
      <c r="R24" s="75" t="s">
        <v>143</v>
      </c>
      <c r="S24" s="75" t="s">
        <v>144</v>
      </c>
      <c r="T24" s="75" t="s">
        <v>11</v>
      </c>
      <c r="U24" s="120"/>
    </row>
    <row r="25" spans="2:21" s="68" customFormat="1" ht="29.25" customHeight="1">
      <c r="B25" s="76" t="s">
        <v>91</v>
      </c>
      <c r="C25" s="95">
        <v>0</v>
      </c>
      <c r="D25" s="95">
        <v>0</v>
      </c>
      <c r="E25" s="95">
        <f>SUM(C25:D25)</f>
        <v>0</v>
      </c>
      <c r="F25" s="95">
        <v>0</v>
      </c>
      <c r="G25" s="95">
        <v>0</v>
      </c>
      <c r="H25" s="96">
        <f>SUM(F25:G25)</f>
        <v>0</v>
      </c>
      <c r="I25" s="95">
        <v>0</v>
      </c>
      <c r="J25" s="95">
        <v>0</v>
      </c>
      <c r="K25" s="96">
        <f>SUM(I25:J25)</f>
        <v>0</v>
      </c>
      <c r="L25" s="95">
        <v>0</v>
      </c>
      <c r="M25" s="95">
        <v>0</v>
      </c>
      <c r="N25" s="96">
        <f>SUM(L25:M25)</f>
        <v>0</v>
      </c>
      <c r="O25" s="95">
        <v>0</v>
      </c>
      <c r="P25" s="95">
        <v>0</v>
      </c>
      <c r="Q25" s="96">
        <f>SUM(O25:P25)</f>
        <v>0</v>
      </c>
      <c r="R25" s="95">
        <v>0</v>
      </c>
      <c r="S25" s="95">
        <v>0</v>
      </c>
      <c r="T25" s="96">
        <f>SUM(R25:S25)</f>
        <v>0</v>
      </c>
      <c r="U25" s="95"/>
    </row>
    <row r="26" spans="2:21" s="68" customFormat="1" ht="29.25" customHeight="1">
      <c r="B26" s="76" t="s">
        <v>92</v>
      </c>
      <c r="C26" s="95">
        <v>0</v>
      </c>
      <c r="D26" s="95">
        <v>0</v>
      </c>
      <c r="E26" s="95">
        <f>SUM(C26:D26)</f>
        <v>0</v>
      </c>
      <c r="F26" s="95">
        <v>0</v>
      </c>
      <c r="G26" s="95">
        <v>0</v>
      </c>
      <c r="H26" s="96">
        <f>SUM(F26:G26)</f>
        <v>0</v>
      </c>
      <c r="I26" s="95">
        <v>0</v>
      </c>
      <c r="J26" s="95">
        <v>0</v>
      </c>
      <c r="K26" s="96">
        <f>SUM(I26:J26)</f>
        <v>0</v>
      </c>
      <c r="L26" s="95">
        <v>0</v>
      </c>
      <c r="M26" s="95">
        <v>0</v>
      </c>
      <c r="N26" s="96">
        <f>SUM(L26:M26)</f>
        <v>0</v>
      </c>
      <c r="O26" s="95">
        <v>0</v>
      </c>
      <c r="P26" s="95">
        <v>0</v>
      </c>
      <c r="Q26" s="96">
        <f>SUM(O26:P26)</f>
        <v>0</v>
      </c>
      <c r="R26" s="95">
        <v>0</v>
      </c>
      <c r="S26" s="95">
        <v>0</v>
      </c>
      <c r="T26" s="96">
        <f>SUM(R26:S26)</f>
        <v>0</v>
      </c>
      <c r="U26" s="95"/>
    </row>
    <row r="27" spans="2:21" s="68" customFormat="1" ht="29.25" customHeight="1">
      <c r="B27" s="76" t="s">
        <v>93</v>
      </c>
      <c r="C27" s="95">
        <v>10</v>
      </c>
      <c r="D27" s="95">
        <v>4</v>
      </c>
      <c r="E27" s="95">
        <f>SUM(C27:D27)</f>
        <v>14</v>
      </c>
      <c r="F27" s="95">
        <v>5</v>
      </c>
      <c r="G27" s="95">
        <v>2</v>
      </c>
      <c r="H27" s="96">
        <f>SUM(F27:G27)</f>
        <v>7</v>
      </c>
      <c r="I27" s="95">
        <v>3</v>
      </c>
      <c r="J27" s="95">
        <v>1</v>
      </c>
      <c r="K27" s="96">
        <f>SUM(I27:J27)</f>
        <v>4</v>
      </c>
      <c r="L27" s="95">
        <v>1</v>
      </c>
      <c r="M27" s="95">
        <v>0</v>
      </c>
      <c r="N27" s="96">
        <f>SUM(L27:M27)</f>
        <v>1</v>
      </c>
      <c r="O27" s="95">
        <v>0</v>
      </c>
      <c r="P27" s="95">
        <v>0</v>
      </c>
      <c r="Q27" s="96">
        <f>SUM(O27:P27)</f>
        <v>0</v>
      </c>
      <c r="R27" s="95">
        <v>1</v>
      </c>
      <c r="S27" s="95">
        <v>1</v>
      </c>
      <c r="T27" s="96">
        <f>SUM(R27:S27)</f>
        <v>2</v>
      </c>
      <c r="U27" s="95"/>
    </row>
    <row r="28" spans="2:21" s="68" customFormat="1" ht="29.25" customHeight="1">
      <c r="B28" s="76" t="s">
        <v>75</v>
      </c>
      <c r="C28" s="95">
        <v>1</v>
      </c>
      <c r="D28" s="95">
        <v>2</v>
      </c>
      <c r="E28" s="95">
        <f>SUM(C28:D28)</f>
        <v>3</v>
      </c>
      <c r="F28" s="95">
        <v>0</v>
      </c>
      <c r="G28" s="95">
        <v>2</v>
      </c>
      <c r="H28" s="96">
        <f>SUM(F28:G28)</f>
        <v>2</v>
      </c>
      <c r="I28" s="95">
        <v>0</v>
      </c>
      <c r="J28" s="95">
        <v>0</v>
      </c>
      <c r="K28" s="96">
        <f>SUM(I28:J28)</f>
        <v>0</v>
      </c>
      <c r="L28" s="95">
        <v>1</v>
      </c>
      <c r="M28" s="95">
        <v>0</v>
      </c>
      <c r="N28" s="96">
        <f>SUM(L28:M28)</f>
        <v>1</v>
      </c>
      <c r="O28" s="95">
        <v>0</v>
      </c>
      <c r="P28" s="95">
        <v>0</v>
      </c>
      <c r="Q28" s="96">
        <f>SUM(O28:P28)</f>
        <v>0</v>
      </c>
      <c r="R28" s="95">
        <v>0</v>
      </c>
      <c r="S28" s="95">
        <v>0</v>
      </c>
      <c r="T28" s="96">
        <f>SUM(R28:S28)</f>
        <v>0</v>
      </c>
      <c r="U28" s="95"/>
    </row>
    <row r="29" spans="2:21" s="68" customFormat="1" ht="29.25" customHeight="1">
      <c r="B29" s="76" t="s">
        <v>11</v>
      </c>
      <c r="C29" s="95">
        <f>SUM(C25:C28)</f>
        <v>11</v>
      </c>
      <c r="D29" s="95">
        <f>SUM(D25:D28)</f>
        <v>6</v>
      </c>
      <c r="E29" s="95">
        <f>SUM(C29:D29)</f>
        <v>17</v>
      </c>
      <c r="F29" s="95">
        <f>SUM(F25:F28)</f>
        <v>5</v>
      </c>
      <c r="G29" s="95">
        <f>SUM(G25:G28)</f>
        <v>4</v>
      </c>
      <c r="H29" s="96">
        <f>SUM(F29:G29)</f>
        <v>9</v>
      </c>
      <c r="I29" s="95">
        <f>SUM(I25:I28)</f>
        <v>3</v>
      </c>
      <c r="J29" s="95">
        <f>SUM(J25:J28)</f>
        <v>1</v>
      </c>
      <c r="K29" s="96">
        <f>SUM(I29:J29)</f>
        <v>4</v>
      </c>
      <c r="L29" s="95">
        <f>SUM(L25:L28)</f>
        <v>2</v>
      </c>
      <c r="M29" s="95">
        <f>SUM(M25:M28)</f>
        <v>0</v>
      </c>
      <c r="N29" s="96">
        <f>SUM(L29:M29)</f>
        <v>2</v>
      </c>
      <c r="O29" s="95">
        <f>SUM(O25:O28)</f>
        <v>0</v>
      </c>
      <c r="P29" s="95">
        <f>SUM(P25:P28)</f>
        <v>0</v>
      </c>
      <c r="Q29" s="96">
        <f>SUM(O29:P29)</f>
        <v>0</v>
      </c>
      <c r="R29" s="95">
        <f>SUM(R25:R28)</f>
        <v>1</v>
      </c>
      <c r="S29" s="95">
        <f>SUM(S25:S28)</f>
        <v>1</v>
      </c>
      <c r="T29" s="96">
        <f>SUM(R29:S29)</f>
        <v>2</v>
      </c>
      <c r="U29" s="95"/>
    </row>
    <row r="30" s="68" customFormat="1" ht="23.25" customHeight="1"/>
    <row r="31" s="68" customFormat="1" ht="23.25" customHeight="1"/>
    <row r="32" s="68" customFormat="1" ht="23.25" customHeight="1"/>
    <row r="33" spans="2:17" s="68" customFormat="1" ht="23.25" customHeight="1">
      <c r="B33" s="110" t="s">
        <v>32</v>
      </c>
      <c r="C33" s="110"/>
      <c r="D33" s="110"/>
      <c r="E33" s="110"/>
      <c r="F33" s="110"/>
      <c r="G33" s="1"/>
      <c r="H33" s="1"/>
      <c r="I33" s="1"/>
      <c r="J33" s="61"/>
      <c r="K33" s="61"/>
      <c r="L33" s="61"/>
      <c r="M33" s="110" t="s">
        <v>33</v>
      </c>
      <c r="N33" s="110"/>
      <c r="O33" s="110"/>
      <c r="P33" s="110"/>
      <c r="Q33" s="110"/>
    </row>
    <row r="34" s="68" customFormat="1" ht="23.25" customHeight="1"/>
    <row r="35" s="68" customFormat="1" ht="23.25" customHeight="1"/>
    <row r="36" s="68" customFormat="1" ht="23.25" customHeight="1"/>
    <row r="37" s="68" customFormat="1" ht="23.25" customHeight="1"/>
    <row r="38" s="68" customFormat="1" ht="23.25" customHeight="1"/>
    <row r="39" s="68" customFormat="1" ht="23.25" customHeight="1"/>
    <row r="40" s="68" customFormat="1" ht="23.25" customHeight="1"/>
    <row r="41" s="68" customFormat="1" ht="23.25" customHeight="1"/>
    <row r="42" s="68" customFormat="1" ht="23.25" customHeight="1"/>
    <row r="43" s="68" customFormat="1" ht="23.25" customHeight="1"/>
    <row r="44" s="68" customFormat="1" ht="23.25" customHeight="1"/>
    <row r="45" s="68" customFormat="1" ht="23.25" customHeight="1"/>
    <row r="46" s="68" customFormat="1" ht="23.25" customHeight="1"/>
    <row r="47" s="68" customFormat="1" ht="23.25" customHeight="1"/>
    <row r="48" s="68" customFormat="1" ht="23.25" customHeight="1"/>
    <row r="49" s="68" customFormat="1" ht="23.25" customHeight="1"/>
    <row r="50" s="68" customFormat="1" ht="23.25" customHeight="1"/>
    <row r="51" s="68" customFormat="1" ht="23.25" customHeight="1"/>
    <row r="52" s="68" customFormat="1" ht="23.25" customHeight="1"/>
    <row r="53" s="68" customFormat="1" ht="23.25" customHeight="1"/>
    <row r="54" s="68" customFormat="1" ht="23.25" customHeight="1"/>
    <row r="55" s="68" customFormat="1" ht="23.25" customHeight="1"/>
    <row r="56" s="68" customFormat="1" ht="23.25" customHeight="1"/>
    <row r="57" s="68" customFormat="1" ht="23.25" customHeight="1"/>
    <row r="58" s="68" customFormat="1" ht="23.25" customHeight="1"/>
    <row r="59" s="68" customFormat="1" ht="23.25" customHeight="1"/>
    <row r="60" s="68" customFormat="1" ht="23.25" customHeight="1"/>
    <row r="61" s="68" customFormat="1" ht="23.25" customHeight="1"/>
    <row r="62" s="68" customFormat="1" ht="23.25" customHeight="1"/>
    <row r="63" s="68" customFormat="1" ht="20.25"/>
    <row r="64" s="68" customFormat="1" ht="20.25"/>
    <row r="65" s="68" customFormat="1" ht="20.25"/>
    <row r="66" s="68" customFormat="1" ht="20.25"/>
    <row r="67" s="68" customFormat="1" ht="20.25"/>
    <row r="68" s="68" customFormat="1" ht="20.25"/>
    <row r="69" s="68" customFormat="1" ht="20.25"/>
    <row r="70" s="68" customFormat="1" ht="20.25"/>
    <row r="71" s="68" customFormat="1" ht="20.25"/>
    <row r="72" s="68" customFormat="1" ht="20.25"/>
    <row r="73" s="68" customFormat="1" ht="20.25"/>
    <row r="74" s="68" customFormat="1" ht="20.25"/>
    <row r="75" s="68" customFormat="1" ht="20.25"/>
    <row r="76" s="68" customFormat="1" ht="20.25"/>
    <row r="77" s="68" customFormat="1" ht="20.25"/>
  </sheetData>
  <sheetProtection/>
  <mergeCells count="43">
    <mergeCell ref="B22:B24"/>
    <mergeCell ref="C22:E22"/>
    <mergeCell ref="O23:Q23"/>
    <mergeCell ref="F18:U18"/>
    <mergeCell ref="U22:U24"/>
    <mergeCell ref="F23:H23"/>
    <mergeCell ref="I23:K23"/>
    <mergeCell ref="F19:U19"/>
    <mergeCell ref="F21:U21"/>
    <mergeCell ref="L23:N23"/>
    <mergeCell ref="F11:U11"/>
    <mergeCell ref="F15:U15"/>
    <mergeCell ref="F17:U17"/>
    <mergeCell ref="F16:U16"/>
    <mergeCell ref="F14:U14"/>
    <mergeCell ref="F12:U12"/>
    <mergeCell ref="B12:E12"/>
    <mergeCell ref="F13:U13"/>
    <mergeCell ref="R23:T23"/>
    <mergeCell ref="F22:T22"/>
    <mergeCell ref="B14:E14"/>
    <mergeCell ref="B16:E16"/>
    <mergeCell ref="B18:E18"/>
    <mergeCell ref="B20:E20"/>
    <mergeCell ref="F20:U20"/>
    <mergeCell ref="C23:E23"/>
    <mergeCell ref="B8:E8"/>
    <mergeCell ref="B10:E10"/>
    <mergeCell ref="F7:U7"/>
    <mergeCell ref="F6:U6"/>
    <mergeCell ref="F8:U8"/>
    <mergeCell ref="F10:U10"/>
    <mergeCell ref="F9:U9"/>
    <mergeCell ref="B33:F33"/>
    <mergeCell ref="M33:Q33"/>
    <mergeCell ref="B2:U2"/>
    <mergeCell ref="B3:U3"/>
    <mergeCell ref="B4:U4"/>
    <mergeCell ref="B5:D5"/>
    <mergeCell ref="L5:N5"/>
    <mergeCell ref="E5:K5"/>
    <mergeCell ref="O5:U5"/>
    <mergeCell ref="B6:E6"/>
  </mergeCells>
  <printOptions horizontalCentered="1"/>
  <pageMargins left="0.2" right="0" top="0.25" bottom="0" header="0" footer="0"/>
  <pageSetup horizontalDpi="600" verticalDpi="600" orientation="portrait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70" zoomScaleNormal="70" zoomScalePageLayoutView="0" workbookViewId="0" topLeftCell="D6">
      <selection activeCell="B4" sqref="B4:J4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28125" style="1" customWidth="1"/>
    <col min="4" max="23" width="6.00390625" style="1" customWidth="1"/>
    <col min="24" max="27" width="4.7109375" style="1" customWidth="1"/>
    <col min="28" max="28" width="1.57421875" style="1" customWidth="1"/>
    <col min="29" max="16384" width="4.28125" style="1" customWidth="1"/>
  </cols>
  <sheetData>
    <row r="1" ht="7.5" customHeight="1"/>
    <row r="2" spans="2:27" s="88" customFormat="1" ht="42.75" customHeight="1">
      <c r="B2" s="125" t="s">
        <v>191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2:27" s="88" customFormat="1" ht="29.25" customHeight="1">
      <c r="B3" s="126" t="s">
        <v>240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</row>
    <row r="4" spans="2:27" s="88" customFormat="1" ht="28.5" customHeight="1">
      <c r="B4" s="127" t="s">
        <v>189</v>
      </c>
      <c r="C4" s="127"/>
      <c r="D4" s="127"/>
      <c r="E4" s="128" t="s">
        <v>438</v>
      </c>
      <c r="F4" s="128"/>
      <c r="G4" s="128"/>
      <c r="H4" s="128"/>
      <c r="I4" s="128"/>
      <c r="J4" s="129" t="s">
        <v>1</v>
      </c>
      <c r="K4" s="129"/>
      <c r="L4" s="129"/>
      <c r="M4" s="129"/>
      <c r="N4" s="129"/>
      <c r="O4" s="129"/>
      <c r="P4" s="128" t="s">
        <v>2</v>
      </c>
      <c r="Q4" s="128"/>
      <c r="R4" s="128"/>
      <c r="S4" s="127" t="s">
        <v>153</v>
      </c>
      <c r="T4" s="127"/>
      <c r="U4" s="127"/>
      <c r="V4" s="127"/>
      <c r="W4" s="127"/>
      <c r="X4" s="127"/>
      <c r="Y4" s="128">
        <v>20</v>
      </c>
      <c r="Z4" s="128"/>
      <c r="AA4" s="128"/>
    </row>
    <row r="5" spans="2:27" ht="51" customHeight="1">
      <c r="B5" s="122" t="s">
        <v>0</v>
      </c>
      <c r="C5" s="122" t="s">
        <v>3</v>
      </c>
      <c r="D5" s="123" t="s">
        <v>4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4" t="s">
        <v>6</v>
      </c>
      <c r="Y5" s="124"/>
      <c r="Z5" s="124"/>
      <c r="AA5" s="124"/>
    </row>
    <row r="6" spans="2:27" ht="364.5" customHeight="1">
      <c r="B6" s="122"/>
      <c r="C6" s="122"/>
      <c r="D6" s="214" t="s">
        <v>276</v>
      </c>
      <c r="E6" s="214" t="s">
        <v>277</v>
      </c>
      <c r="F6" s="214" t="s">
        <v>278</v>
      </c>
      <c r="G6" s="214" t="s">
        <v>279</v>
      </c>
      <c r="H6" s="214" t="s">
        <v>280</v>
      </c>
      <c r="I6" s="214" t="s">
        <v>281</v>
      </c>
      <c r="J6" s="214" t="s">
        <v>282</v>
      </c>
      <c r="K6" s="214" t="s">
        <v>283</v>
      </c>
      <c r="L6" s="214" t="s">
        <v>441</v>
      </c>
      <c r="M6" s="214" t="s">
        <v>285</v>
      </c>
      <c r="N6" s="214" t="s">
        <v>286</v>
      </c>
      <c r="O6" s="214" t="s">
        <v>287</v>
      </c>
      <c r="P6" s="214" t="s">
        <v>288</v>
      </c>
      <c r="Q6" s="214" t="s">
        <v>289</v>
      </c>
      <c r="R6" s="214" t="s">
        <v>290</v>
      </c>
      <c r="S6" s="214" t="s">
        <v>291</v>
      </c>
      <c r="T6" s="214" t="s">
        <v>292</v>
      </c>
      <c r="U6" s="214" t="s">
        <v>293</v>
      </c>
      <c r="V6" s="214" t="s">
        <v>294</v>
      </c>
      <c r="W6" s="214" t="s">
        <v>295</v>
      </c>
      <c r="X6" s="98" t="s">
        <v>51</v>
      </c>
      <c r="Y6" s="98" t="s">
        <v>76</v>
      </c>
      <c r="Z6" s="98" t="s">
        <v>52</v>
      </c>
      <c r="AA6" s="97" t="s">
        <v>237</v>
      </c>
    </row>
    <row r="7" spans="1:27" ht="21.75" customHeight="1">
      <c r="A7" s="7"/>
      <c r="B7" s="94">
        <f>'STD-8'!D2</f>
        <v>1</v>
      </c>
      <c r="C7" s="43" t="str">
        <f>'STD-8'!E2</f>
        <v>ci)hiNi wivili*sIh Birtik#miir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 t="s">
        <v>51</v>
      </c>
      <c r="O7" s="99" t="s">
        <v>51</v>
      </c>
      <c r="P7" s="99" t="s">
        <v>51</v>
      </c>
      <c r="Q7" s="99" t="s">
        <v>51</v>
      </c>
      <c r="R7" s="99" t="s">
        <v>51</v>
      </c>
      <c r="S7" s="99" t="s">
        <v>51</v>
      </c>
      <c r="T7" s="99" t="s">
        <v>51</v>
      </c>
      <c r="U7" s="99" t="s">
        <v>51</v>
      </c>
      <c r="V7" s="99" t="s">
        <v>51</v>
      </c>
      <c r="W7" s="99" t="s">
        <v>51</v>
      </c>
      <c r="X7" s="100">
        <f>COUNTIF(D7:W7,"p")</f>
        <v>20</v>
      </c>
      <c r="Y7" s="100">
        <f>COUNTIF(D7:W7,"]")</f>
        <v>0</v>
      </c>
      <c r="Z7" s="100">
        <f>COUNTIF(D7:W7,"Ï")</f>
        <v>0</v>
      </c>
      <c r="AA7" s="100">
        <f>ROUND(X7*40/20,0)</f>
        <v>40</v>
      </c>
    </row>
    <row r="8" spans="1:27" ht="21.75" customHeight="1">
      <c r="A8" s="7"/>
      <c r="B8" s="94">
        <f>'STD-8'!D3</f>
        <v>2</v>
      </c>
      <c r="C8" s="43" t="str">
        <f>'STD-8'!E3</f>
        <v>Qik(r sii*hli jsivItiJ</v>
      </c>
      <c r="D8" s="99" t="s">
        <v>51</v>
      </c>
      <c r="E8" s="99" t="s">
        <v>51</v>
      </c>
      <c r="F8" s="99" t="s">
        <v>51</v>
      </c>
      <c r="G8" s="99" t="s">
        <v>51</v>
      </c>
      <c r="H8" s="99" t="s">
        <v>51</v>
      </c>
      <c r="I8" s="99" t="s">
        <v>51</v>
      </c>
      <c r="J8" s="99" t="s">
        <v>51</v>
      </c>
      <c r="K8" s="99" t="s">
        <v>51</v>
      </c>
      <c r="L8" s="99" t="s">
        <v>76</v>
      </c>
      <c r="M8" s="99" t="s">
        <v>51</v>
      </c>
      <c r="N8" s="99" t="s">
        <v>51</v>
      </c>
      <c r="O8" s="99" t="s">
        <v>51</v>
      </c>
      <c r="P8" s="99" t="s">
        <v>51</v>
      </c>
      <c r="Q8" s="99" t="s">
        <v>51</v>
      </c>
      <c r="R8" s="99" t="s">
        <v>51</v>
      </c>
      <c r="S8" s="99" t="s">
        <v>51</v>
      </c>
      <c r="T8" s="99" t="s">
        <v>51</v>
      </c>
      <c r="U8" s="99" t="s">
        <v>51</v>
      </c>
      <c r="V8" s="99" t="s">
        <v>76</v>
      </c>
      <c r="W8" s="99" t="s">
        <v>51</v>
      </c>
      <c r="X8" s="100">
        <f aca="true" t="shared" si="0" ref="X8:X20">COUNTIF(D8:W8,"p")</f>
        <v>18</v>
      </c>
      <c r="Y8" s="100">
        <f aca="true" t="shared" si="1" ref="Y8:Y20">COUNTIF(D8:W8,"]")</f>
        <v>2</v>
      </c>
      <c r="Z8" s="100">
        <f aca="true" t="shared" si="2" ref="Z8:Z20">COUNTIF(D8:W8,"Ï")</f>
        <v>0</v>
      </c>
      <c r="AA8" s="100">
        <f aca="true" t="shared" si="3" ref="AA8:AA22">ROUND(X8*40/20,0)</f>
        <v>36</v>
      </c>
    </row>
    <row r="9" spans="1:27" ht="21.75" customHeight="1">
      <c r="A9" s="7"/>
      <c r="B9" s="94">
        <f>'STD-8'!D4</f>
        <v>3</v>
      </c>
      <c r="C9" s="43" t="str">
        <f>'STD-8'!E4</f>
        <v>d\siie sIjyik#miir aIbiiBiie</v>
      </c>
      <c r="D9" s="99" t="s">
        <v>51</v>
      </c>
      <c r="E9" s="99" t="s">
        <v>51</v>
      </c>
      <c r="F9" s="99" t="s">
        <v>51</v>
      </c>
      <c r="G9" s="99" t="s">
        <v>76</v>
      </c>
      <c r="H9" s="99" t="s">
        <v>51</v>
      </c>
      <c r="I9" s="99" t="s">
        <v>51</v>
      </c>
      <c r="J9" s="99" t="s">
        <v>51</v>
      </c>
      <c r="K9" s="99" t="s">
        <v>51</v>
      </c>
      <c r="L9" s="99" t="s">
        <v>51</v>
      </c>
      <c r="M9" s="99" t="s">
        <v>51</v>
      </c>
      <c r="N9" s="99" t="s">
        <v>51</v>
      </c>
      <c r="O9" s="99" t="s">
        <v>51</v>
      </c>
      <c r="P9" s="99" t="s">
        <v>51</v>
      </c>
      <c r="Q9" s="99" t="s">
        <v>76</v>
      </c>
      <c r="R9" s="99" t="s">
        <v>51</v>
      </c>
      <c r="S9" s="99" t="s">
        <v>51</v>
      </c>
      <c r="T9" s="99" t="s">
        <v>51</v>
      </c>
      <c r="U9" s="99" t="s">
        <v>51</v>
      </c>
      <c r="V9" s="99" t="s">
        <v>51</v>
      </c>
      <c r="W9" s="99" t="s">
        <v>51</v>
      </c>
      <c r="X9" s="100">
        <f t="shared" si="0"/>
        <v>18</v>
      </c>
      <c r="Y9" s="100">
        <f t="shared" si="1"/>
        <v>2</v>
      </c>
      <c r="Z9" s="100">
        <f t="shared" si="2"/>
        <v>0</v>
      </c>
      <c r="AA9" s="100">
        <f t="shared" si="3"/>
        <v>36</v>
      </c>
    </row>
    <row r="10" spans="1:27" ht="21.75" customHeight="1">
      <c r="A10" s="7"/>
      <c r="B10" s="94">
        <f>'STD-8'!D5</f>
        <v>4</v>
      </c>
      <c r="C10" s="43" t="str">
        <f>'STD-8'!E5</f>
        <v>riviL mih\Si rm(SiBiie</v>
      </c>
      <c r="D10" s="99" t="s">
        <v>51</v>
      </c>
      <c r="E10" s="99" t="s">
        <v>51</v>
      </c>
      <c r="F10" s="99" t="s">
        <v>51</v>
      </c>
      <c r="G10" s="99" t="s">
        <v>51</v>
      </c>
      <c r="H10" s="99" t="s">
        <v>51</v>
      </c>
      <c r="I10" s="99" t="s">
        <v>51</v>
      </c>
      <c r="J10" s="99" t="s">
        <v>51</v>
      </c>
      <c r="K10" s="99" t="s">
        <v>51</v>
      </c>
      <c r="L10" s="99" t="s">
        <v>51</v>
      </c>
      <c r="M10" s="99" t="s">
        <v>51</v>
      </c>
      <c r="N10" s="99" t="s">
        <v>51</v>
      </c>
      <c r="O10" s="99" t="s">
        <v>51</v>
      </c>
      <c r="P10" s="99" t="s">
        <v>51</v>
      </c>
      <c r="Q10" s="99" t="s">
        <v>51</v>
      </c>
      <c r="R10" s="99" t="s">
        <v>51</v>
      </c>
      <c r="S10" s="99" t="s">
        <v>76</v>
      </c>
      <c r="T10" s="99" t="s">
        <v>76</v>
      </c>
      <c r="U10" s="99" t="s">
        <v>51</v>
      </c>
      <c r="V10" s="99" t="s">
        <v>51</v>
      </c>
      <c r="W10" s="99" t="s">
        <v>51</v>
      </c>
      <c r="X10" s="100">
        <f t="shared" si="0"/>
        <v>18</v>
      </c>
      <c r="Y10" s="100">
        <f t="shared" si="1"/>
        <v>2</v>
      </c>
      <c r="Z10" s="100">
        <f t="shared" si="2"/>
        <v>0</v>
      </c>
      <c r="AA10" s="100">
        <f t="shared" si="3"/>
        <v>36</v>
      </c>
    </row>
    <row r="11" spans="1:27" ht="21.75" customHeight="1">
      <c r="A11" s="7"/>
      <c r="B11" s="94">
        <f>'STD-8'!D6</f>
        <v>5</v>
      </c>
      <c r="C11" s="43" t="str">
        <f>'STD-8'!E6</f>
        <v>piT\li piiWi^k#miir g_NivItiBiie</v>
      </c>
      <c r="D11" s="99" t="s">
        <v>51</v>
      </c>
      <c r="E11" s="99" t="s">
        <v>51</v>
      </c>
      <c r="F11" s="99" t="s">
        <v>51</v>
      </c>
      <c r="G11" s="99" t="s">
        <v>51</v>
      </c>
      <c r="H11" s="99" t="s">
        <v>76</v>
      </c>
      <c r="I11" s="99" t="s">
        <v>76</v>
      </c>
      <c r="J11" s="99" t="s">
        <v>76</v>
      </c>
      <c r="K11" s="99" t="s">
        <v>51</v>
      </c>
      <c r="L11" s="99" t="s">
        <v>51</v>
      </c>
      <c r="M11" s="99" t="s">
        <v>51</v>
      </c>
      <c r="N11" s="99" t="s">
        <v>51</v>
      </c>
      <c r="O11" s="99" t="s">
        <v>51</v>
      </c>
      <c r="P11" s="99" t="s">
        <v>51</v>
      </c>
      <c r="Q11" s="99" t="s">
        <v>51</v>
      </c>
      <c r="R11" s="99" t="s">
        <v>76</v>
      </c>
      <c r="S11" s="99" t="s">
        <v>76</v>
      </c>
      <c r="T11" s="99" t="s">
        <v>76</v>
      </c>
      <c r="U11" s="99" t="s">
        <v>51</v>
      </c>
      <c r="V11" s="99" t="s">
        <v>51</v>
      </c>
      <c r="W11" s="99" t="s">
        <v>51</v>
      </c>
      <c r="X11" s="100">
        <f t="shared" si="0"/>
        <v>14</v>
      </c>
      <c r="Y11" s="100">
        <f t="shared" si="1"/>
        <v>6</v>
      </c>
      <c r="Z11" s="100">
        <f t="shared" si="2"/>
        <v>0</v>
      </c>
      <c r="AA11" s="100">
        <f t="shared" si="3"/>
        <v>28</v>
      </c>
    </row>
    <row r="12" spans="1:27" ht="21.75" customHeight="1">
      <c r="A12" s="7"/>
      <c r="B12" s="94">
        <f>'STD-8'!D7</f>
        <v>6</v>
      </c>
      <c r="C12" s="43" t="str">
        <f>'STD-8'!E7</f>
        <v>si(lIk&amp; dSirWiJ tilisIgiJ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76</v>
      </c>
      <c r="I12" s="99" t="s">
        <v>51</v>
      </c>
      <c r="J12" s="99" t="s">
        <v>51</v>
      </c>
      <c r="K12" s="99" t="s">
        <v>51</v>
      </c>
      <c r="L12" s="99" t="s">
        <v>51</v>
      </c>
      <c r="M12" s="99" t="s">
        <v>51</v>
      </c>
      <c r="N12" s="99" t="s">
        <v>51</v>
      </c>
      <c r="O12" s="99" t="s">
        <v>51</v>
      </c>
      <c r="P12" s="99" t="s">
        <v>51</v>
      </c>
      <c r="Q12" s="99" t="s">
        <v>51</v>
      </c>
      <c r="R12" s="99" t="s">
        <v>76</v>
      </c>
      <c r="S12" s="99" t="s">
        <v>51</v>
      </c>
      <c r="T12" s="99" t="s">
        <v>51</v>
      </c>
      <c r="U12" s="99" t="s">
        <v>51</v>
      </c>
      <c r="V12" s="99" t="s">
        <v>51</v>
      </c>
      <c r="W12" s="99" t="s">
        <v>51</v>
      </c>
      <c r="X12" s="100">
        <f t="shared" si="0"/>
        <v>18</v>
      </c>
      <c r="Y12" s="100">
        <f t="shared" si="1"/>
        <v>2</v>
      </c>
      <c r="Z12" s="100">
        <f t="shared" si="2"/>
        <v>0</v>
      </c>
      <c r="AA12" s="100">
        <f t="shared" si="3"/>
        <v>36</v>
      </c>
    </row>
    <row r="13" spans="1:27" ht="21.75" customHeight="1">
      <c r="A13" s="7"/>
      <c r="B13" s="94">
        <f>'STD-8'!D8</f>
        <v>7</v>
      </c>
      <c r="C13" s="43" t="str">
        <f>'STD-8'!E8</f>
        <v>zilii aj#^ni*soih *vik`mi*soih</v>
      </c>
      <c r="D13" s="99" t="s">
        <v>51</v>
      </c>
      <c r="E13" s="99" t="s">
        <v>51</v>
      </c>
      <c r="F13" s="99" t="s">
        <v>51</v>
      </c>
      <c r="G13" s="99" t="s">
        <v>51</v>
      </c>
      <c r="H13" s="99" t="s">
        <v>76</v>
      </c>
      <c r="I13" s="99" t="s">
        <v>51</v>
      </c>
      <c r="J13" s="99" t="s">
        <v>51</v>
      </c>
      <c r="K13" s="99" t="s">
        <v>51</v>
      </c>
      <c r="L13" s="99" t="s">
        <v>51</v>
      </c>
      <c r="M13" s="99" t="s">
        <v>51</v>
      </c>
      <c r="N13" s="99" t="s">
        <v>51</v>
      </c>
      <c r="O13" s="99" t="s">
        <v>51</v>
      </c>
      <c r="P13" s="99" t="s">
        <v>51</v>
      </c>
      <c r="Q13" s="99" t="s">
        <v>51</v>
      </c>
      <c r="R13" s="99" t="s">
        <v>76</v>
      </c>
      <c r="S13" s="99" t="s">
        <v>51</v>
      </c>
      <c r="T13" s="99" t="s">
        <v>51</v>
      </c>
      <c r="U13" s="99" t="s">
        <v>51</v>
      </c>
      <c r="V13" s="99" t="s">
        <v>51</v>
      </c>
      <c r="W13" s="99" t="s">
        <v>51</v>
      </c>
      <c r="X13" s="100">
        <f t="shared" si="0"/>
        <v>18</v>
      </c>
      <c r="Y13" s="100">
        <f t="shared" si="1"/>
        <v>2</v>
      </c>
      <c r="Z13" s="100">
        <f t="shared" si="2"/>
        <v>0</v>
      </c>
      <c r="AA13" s="100">
        <f t="shared" si="3"/>
        <v>36</v>
      </c>
    </row>
    <row r="14" spans="1:27" ht="21.75" customHeight="1">
      <c r="A14" s="7"/>
      <c r="B14" s="94">
        <f>'STD-8'!D9</f>
        <v>8</v>
      </c>
      <c r="C14" s="43" t="str">
        <f>'STD-8'!E9</f>
        <v>Qik(r *Silpiib(ni s(owiiJ</v>
      </c>
      <c r="D14" s="99" t="s">
        <v>51</v>
      </c>
      <c r="E14" s="99" t="s">
        <v>76</v>
      </c>
      <c r="F14" s="99" t="s">
        <v>76</v>
      </c>
      <c r="G14" s="99" t="s">
        <v>51</v>
      </c>
      <c r="H14" s="99" t="s">
        <v>51</v>
      </c>
      <c r="I14" s="99" t="s">
        <v>51</v>
      </c>
      <c r="J14" s="99" t="s">
        <v>51</v>
      </c>
      <c r="K14" s="99" t="s">
        <v>51</v>
      </c>
      <c r="L14" s="99" t="s">
        <v>76</v>
      </c>
      <c r="M14" s="99" t="s">
        <v>51</v>
      </c>
      <c r="N14" s="99" t="s">
        <v>51</v>
      </c>
      <c r="O14" s="99" t="s">
        <v>76</v>
      </c>
      <c r="P14" s="99" t="s">
        <v>76</v>
      </c>
      <c r="Q14" s="99" t="s">
        <v>51</v>
      </c>
      <c r="R14" s="99" t="s">
        <v>51</v>
      </c>
      <c r="S14" s="99" t="s">
        <v>51</v>
      </c>
      <c r="T14" s="99" t="s">
        <v>51</v>
      </c>
      <c r="U14" s="99" t="s">
        <v>51</v>
      </c>
      <c r="V14" s="99" t="s">
        <v>76</v>
      </c>
      <c r="W14" s="99" t="s">
        <v>51</v>
      </c>
      <c r="X14" s="100">
        <f t="shared" si="0"/>
        <v>14</v>
      </c>
      <c r="Y14" s="100">
        <f t="shared" si="1"/>
        <v>6</v>
      </c>
      <c r="Z14" s="100">
        <f t="shared" si="2"/>
        <v>0</v>
      </c>
      <c r="AA14" s="100">
        <f t="shared" si="3"/>
        <v>28</v>
      </c>
    </row>
    <row r="15" spans="1:27" ht="21.75" customHeight="1">
      <c r="A15" s="7"/>
      <c r="B15" s="94">
        <f>'STD-8'!D10</f>
        <v>9</v>
      </c>
      <c r="C15" s="43" t="str">
        <f>'STD-8'!E10</f>
        <v>Qik(r jigiV*tib(ni BiliiJ</v>
      </c>
      <c r="D15" s="99" t="s">
        <v>76</v>
      </c>
      <c r="E15" s="99" t="s">
        <v>51</v>
      </c>
      <c r="F15" s="99" t="s">
        <v>51</v>
      </c>
      <c r="G15" s="99" t="s">
        <v>51</v>
      </c>
      <c r="H15" s="99" t="s">
        <v>51</v>
      </c>
      <c r="I15" s="99" t="s">
        <v>51</v>
      </c>
      <c r="J15" s="99" t="s">
        <v>51</v>
      </c>
      <c r="K15" s="99" t="s">
        <v>51</v>
      </c>
      <c r="L15" s="99" t="s">
        <v>76</v>
      </c>
      <c r="M15" s="99" t="s">
        <v>51</v>
      </c>
      <c r="N15" s="99" t="s">
        <v>76</v>
      </c>
      <c r="O15" s="99" t="s">
        <v>51</v>
      </c>
      <c r="P15" s="99" t="s">
        <v>51</v>
      </c>
      <c r="Q15" s="99" t="s">
        <v>51</v>
      </c>
      <c r="R15" s="99" t="s">
        <v>51</v>
      </c>
      <c r="S15" s="99" t="s">
        <v>51</v>
      </c>
      <c r="T15" s="99" t="s">
        <v>51</v>
      </c>
      <c r="U15" s="99" t="s">
        <v>51</v>
      </c>
      <c r="V15" s="99" t="s">
        <v>76</v>
      </c>
      <c r="W15" s="99" t="s">
        <v>51</v>
      </c>
      <c r="X15" s="100">
        <f t="shared" si="0"/>
        <v>16</v>
      </c>
      <c r="Y15" s="100">
        <f t="shared" si="1"/>
        <v>4</v>
      </c>
      <c r="Z15" s="100">
        <f t="shared" si="2"/>
        <v>0</v>
      </c>
      <c r="AA15" s="100">
        <f t="shared" si="3"/>
        <v>32</v>
      </c>
    </row>
    <row r="16" spans="1:27" ht="21.75" customHeight="1">
      <c r="A16" s="7"/>
      <c r="B16" s="94">
        <f>'STD-8'!D11</f>
        <v>10</v>
      </c>
      <c r="C16" s="43" t="str">
        <f>'STD-8'!E11</f>
        <v>Qik(r r&amp;ok#b(ni m_k\Sik#miir</v>
      </c>
      <c r="D16" s="99" t="s">
        <v>51</v>
      </c>
      <c r="E16" s="99" t="s">
        <v>51</v>
      </c>
      <c r="F16" s="99" t="s">
        <v>76</v>
      </c>
      <c r="G16" s="99" t="s">
        <v>51</v>
      </c>
      <c r="H16" s="99" t="s">
        <v>76</v>
      </c>
      <c r="I16" s="99" t="s">
        <v>76</v>
      </c>
      <c r="J16" s="99" t="s">
        <v>76</v>
      </c>
      <c r="K16" s="99" t="s">
        <v>51</v>
      </c>
      <c r="L16" s="99" t="s">
        <v>51</v>
      </c>
      <c r="M16" s="99" t="s">
        <v>51</v>
      </c>
      <c r="N16" s="99" t="s">
        <v>51</v>
      </c>
      <c r="O16" s="99" t="s">
        <v>51</v>
      </c>
      <c r="P16" s="99" t="s">
        <v>76</v>
      </c>
      <c r="Q16" s="99" t="s">
        <v>51</v>
      </c>
      <c r="R16" s="99" t="s">
        <v>76</v>
      </c>
      <c r="S16" s="99" t="s">
        <v>76</v>
      </c>
      <c r="T16" s="99" t="s">
        <v>76</v>
      </c>
      <c r="U16" s="99" t="s">
        <v>51</v>
      </c>
      <c r="V16" s="99" t="s">
        <v>51</v>
      </c>
      <c r="W16" s="99" t="s">
        <v>51</v>
      </c>
      <c r="X16" s="100">
        <f t="shared" si="0"/>
        <v>12</v>
      </c>
      <c r="Y16" s="100">
        <f t="shared" si="1"/>
        <v>8</v>
      </c>
      <c r="Z16" s="100">
        <f t="shared" si="2"/>
        <v>0</v>
      </c>
      <c r="AA16" s="100">
        <f t="shared" si="3"/>
        <v>24</v>
      </c>
    </row>
    <row r="17" spans="1:27" ht="21.75" customHeight="1">
      <c r="A17" s="7"/>
      <c r="B17" s="94">
        <f>'STD-8'!D12</f>
        <v>11</v>
      </c>
      <c r="C17" s="43" t="str">
        <f>'STD-8'!E12</f>
        <v>p{jipi*ti p|nimi *vini(dBiie </v>
      </c>
      <c r="D17" s="99" t="s">
        <v>51</v>
      </c>
      <c r="E17" s="99" t="s">
        <v>51</v>
      </c>
      <c r="F17" s="99" t="s">
        <v>51</v>
      </c>
      <c r="G17" s="99" t="s">
        <v>51</v>
      </c>
      <c r="H17" s="99" t="s">
        <v>51</v>
      </c>
      <c r="I17" s="99" t="s">
        <v>51</v>
      </c>
      <c r="J17" s="99" t="s">
        <v>76</v>
      </c>
      <c r="K17" s="99" t="s">
        <v>76</v>
      </c>
      <c r="L17" s="99" t="s">
        <v>51</v>
      </c>
      <c r="M17" s="99" t="s">
        <v>51</v>
      </c>
      <c r="N17" s="99" t="s">
        <v>51</v>
      </c>
      <c r="O17" s="99" t="s">
        <v>51</v>
      </c>
      <c r="P17" s="99" t="s">
        <v>51</v>
      </c>
      <c r="Q17" s="99" t="s">
        <v>51</v>
      </c>
      <c r="R17" s="99" t="s">
        <v>51</v>
      </c>
      <c r="S17" s="99" t="s">
        <v>51</v>
      </c>
      <c r="T17" s="99" t="s">
        <v>76</v>
      </c>
      <c r="U17" s="99" t="s">
        <v>76</v>
      </c>
      <c r="V17" s="99" t="s">
        <v>51</v>
      </c>
      <c r="W17" s="99" t="s">
        <v>51</v>
      </c>
      <c r="X17" s="100">
        <f t="shared" si="0"/>
        <v>16</v>
      </c>
      <c r="Y17" s="100">
        <f t="shared" si="1"/>
        <v>4</v>
      </c>
      <c r="Z17" s="100">
        <f t="shared" si="2"/>
        <v>0</v>
      </c>
      <c r="AA17" s="100">
        <f t="shared" si="3"/>
        <v>32</v>
      </c>
    </row>
    <row r="18" spans="1:27" ht="21.75" customHeight="1">
      <c r="A18" s="7"/>
      <c r="B18" s="94">
        <f>'STD-8'!D13</f>
        <v>12</v>
      </c>
      <c r="C18" s="43" t="str">
        <f>'STD-8'!E13</f>
        <v>riviL p|nimib(ni rm(SiBiie</v>
      </c>
      <c r="D18" s="99" t="s">
        <v>51</v>
      </c>
      <c r="E18" s="99" t="s">
        <v>76</v>
      </c>
      <c r="F18" s="99" t="s">
        <v>51</v>
      </c>
      <c r="G18" s="99" t="s">
        <v>76</v>
      </c>
      <c r="H18" s="99" t="s">
        <v>51</v>
      </c>
      <c r="I18" s="99" t="s">
        <v>51</v>
      </c>
      <c r="J18" s="99" t="s">
        <v>76</v>
      </c>
      <c r="K18" s="99" t="s">
        <v>51</v>
      </c>
      <c r="L18" s="99" t="s">
        <v>52</v>
      </c>
      <c r="M18" s="99" t="s">
        <v>51</v>
      </c>
      <c r="N18" s="99" t="s">
        <v>51</v>
      </c>
      <c r="O18" s="99" t="s">
        <v>76</v>
      </c>
      <c r="P18" s="99" t="s">
        <v>51</v>
      </c>
      <c r="Q18" s="99" t="s">
        <v>76</v>
      </c>
      <c r="R18" s="99" t="s">
        <v>51</v>
      </c>
      <c r="S18" s="99" t="s">
        <v>51</v>
      </c>
      <c r="T18" s="99" t="s">
        <v>76</v>
      </c>
      <c r="U18" s="99" t="s">
        <v>51</v>
      </c>
      <c r="V18" s="99" t="s">
        <v>52</v>
      </c>
      <c r="W18" s="99" t="s">
        <v>51</v>
      </c>
      <c r="X18" s="100">
        <f t="shared" si="0"/>
        <v>12</v>
      </c>
      <c r="Y18" s="100">
        <f t="shared" si="1"/>
        <v>6</v>
      </c>
      <c r="Z18" s="100">
        <f t="shared" si="2"/>
        <v>2</v>
      </c>
      <c r="AA18" s="100">
        <f t="shared" si="3"/>
        <v>24</v>
      </c>
    </row>
    <row r="19" spans="1:27" ht="21.75" customHeight="1">
      <c r="A19" s="7"/>
      <c r="B19" s="94">
        <f>'STD-8'!D14</f>
        <v>13</v>
      </c>
      <c r="C19" s="43" t="str">
        <f>'STD-8'!E14</f>
        <v>piT\li *vi*wib(ni kmil(Sik#miir</v>
      </c>
      <c r="D19" s="99" t="s">
        <v>52</v>
      </c>
      <c r="E19" s="99" t="s">
        <v>51</v>
      </c>
      <c r="F19" s="99" t="s">
        <v>51</v>
      </c>
      <c r="G19" s="99" t="s">
        <v>51</v>
      </c>
      <c r="H19" s="99" t="s">
        <v>51</v>
      </c>
      <c r="I19" s="99" t="s">
        <v>51</v>
      </c>
      <c r="J19" s="99" t="s">
        <v>51</v>
      </c>
      <c r="K19" s="99" t="s">
        <v>76</v>
      </c>
      <c r="L19" s="99" t="s">
        <v>51</v>
      </c>
      <c r="M19" s="99" t="s">
        <v>51</v>
      </c>
      <c r="N19" s="99" t="s">
        <v>52</v>
      </c>
      <c r="O19" s="99" t="s">
        <v>51</v>
      </c>
      <c r="P19" s="99" t="s">
        <v>51</v>
      </c>
      <c r="Q19" s="99" t="s">
        <v>51</v>
      </c>
      <c r="R19" s="99" t="s">
        <v>51</v>
      </c>
      <c r="S19" s="99" t="s">
        <v>51</v>
      </c>
      <c r="T19" s="99" t="s">
        <v>51</v>
      </c>
      <c r="U19" s="99" t="s">
        <v>76</v>
      </c>
      <c r="V19" s="99" t="s">
        <v>51</v>
      </c>
      <c r="W19" s="99" t="s">
        <v>51</v>
      </c>
      <c r="X19" s="100">
        <f t="shared" si="0"/>
        <v>16</v>
      </c>
      <c r="Y19" s="100">
        <f t="shared" si="1"/>
        <v>2</v>
      </c>
      <c r="Z19" s="100">
        <f t="shared" si="2"/>
        <v>2</v>
      </c>
      <c r="AA19" s="100">
        <f t="shared" si="3"/>
        <v>32</v>
      </c>
    </row>
    <row r="20" spans="1:27" ht="21.75" customHeight="1">
      <c r="A20" s="7"/>
      <c r="B20" s="94">
        <f>'STD-8'!D15</f>
        <v>14</v>
      </c>
      <c r="C20" s="43" t="str">
        <f>'STD-8'!E15</f>
        <v>piT\li a*pi^tiib(ni *dli&amp;piBiie</v>
      </c>
      <c r="D20" s="99" t="s">
        <v>51</v>
      </c>
      <c r="E20" s="99" t="s">
        <v>51</v>
      </c>
      <c r="F20" s="99" t="s">
        <v>51</v>
      </c>
      <c r="G20" s="99" t="s">
        <v>76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51</v>
      </c>
      <c r="M20" s="99" t="s">
        <v>51</v>
      </c>
      <c r="N20" s="99" t="s">
        <v>51</v>
      </c>
      <c r="O20" s="99" t="s">
        <v>51</v>
      </c>
      <c r="P20" s="99" t="s">
        <v>51</v>
      </c>
      <c r="Q20" s="99" t="s">
        <v>76</v>
      </c>
      <c r="R20" s="99" t="s">
        <v>51</v>
      </c>
      <c r="S20" s="99" t="s">
        <v>51</v>
      </c>
      <c r="T20" s="99" t="s">
        <v>51</v>
      </c>
      <c r="U20" s="99" t="s">
        <v>51</v>
      </c>
      <c r="V20" s="99" t="s">
        <v>51</v>
      </c>
      <c r="W20" s="99" t="s">
        <v>51</v>
      </c>
      <c r="X20" s="100">
        <f t="shared" si="0"/>
        <v>18</v>
      </c>
      <c r="Y20" s="100">
        <f t="shared" si="1"/>
        <v>2</v>
      </c>
      <c r="Z20" s="100">
        <f t="shared" si="2"/>
        <v>0</v>
      </c>
      <c r="AA20" s="100">
        <f t="shared" si="3"/>
        <v>36</v>
      </c>
    </row>
    <row r="21" spans="1:27" ht="21.75" customHeight="1">
      <c r="A21" s="7"/>
      <c r="B21" s="94">
        <f>'STD-8'!D16</f>
        <v>15</v>
      </c>
      <c r="C21" s="43" t="str">
        <f>'STD-8'!E16</f>
        <v>piT\li JZii m_k\SiBiie</v>
      </c>
      <c r="D21" s="99" t="s">
        <v>51</v>
      </c>
      <c r="E21" s="99" t="s">
        <v>51</v>
      </c>
      <c r="F21" s="99" t="s">
        <v>51</v>
      </c>
      <c r="G21" s="99" t="s">
        <v>51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 t="s">
        <v>51</v>
      </c>
      <c r="O21" s="99" t="s">
        <v>51</v>
      </c>
      <c r="P21" s="99" t="s">
        <v>51</v>
      </c>
      <c r="Q21" s="99" t="s">
        <v>51</v>
      </c>
      <c r="R21" s="99" t="s">
        <v>51</v>
      </c>
      <c r="S21" s="99" t="s">
        <v>51</v>
      </c>
      <c r="T21" s="99" t="s">
        <v>51</v>
      </c>
      <c r="U21" s="99" t="s">
        <v>51</v>
      </c>
      <c r="V21" s="99" t="s">
        <v>51</v>
      </c>
      <c r="W21" s="99" t="s">
        <v>51</v>
      </c>
      <c r="X21" s="100">
        <f>COUNTIF(D21:W21,"p")</f>
        <v>20</v>
      </c>
      <c r="Y21" s="100">
        <f>COUNTIF(D21:W21,"]")</f>
        <v>0</v>
      </c>
      <c r="Z21" s="100">
        <f>COUNTIF(D21:W21,"Ï")</f>
        <v>0</v>
      </c>
      <c r="AA21" s="100">
        <f t="shared" si="3"/>
        <v>40</v>
      </c>
    </row>
    <row r="22" spans="1:27" ht="21.75" customHeight="1">
      <c r="A22" s="7"/>
      <c r="B22" s="94">
        <f>'STD-8'!D17</f>
        <v>16</v>
      </c>
      <c r="C22" s="43" t="str">
        <f>'STD-8'!E17</f>
        <v>piT\li si(nilib(ni Bi&amp;KiiBiie</v>
      </c>
      <c r="D22" s="99" t="s">
        <v>51</v>
      </c>
      <c r="E22" s="99" t="s">
        <v>51</v>
      </c>
      <c r="F22" s="99" t="s">
        <v>51</v>
      </c>
      <c r="G22" s="99" t="s">
        <v>51</v>
      </c>
      <c r="H22" s="99" t="s">
        <v>51</v>
      </c>
      <c r="I22" s="99" t="s">
        <v>51</v>
      </c>
      <c r="J22" s="99" t="s">
        <v>51</v>
      </c>
      <c r="K22" s="99" t="s">
        <v>76</v>
      </c>
      <c r="L22" s="99" t="s">
        <v>51</v>
      </c>
      <c r="M22" s="99" t="s">
        <v>51</v>
      </c>
      <c r="N22" s="99" t="s">
        <v>51</v>
      </c>
      <c r="O22" s="99" t="s">
        <v>51</v>
      </c>
      <c r="P22" s="99" t="s">
        <v>51</v>
      </c>
      <c r="Q22" s="99" t="s">
        <v>51</v>
      </c>
      <c r="R22" s="99" t="s">
        <v>51</v>
      </c>
      <c r="S22" s="99" t="s">
        <v>51</v>
      </c>
      <c r="T22" s="99" t="s">
        <v>51</v>
      </c>
      <c r="U22" s="99" t="s">
        <v>76</v>
      </c>
      <c r="V22" s="99" t="s">
        <v>51</v>
      </c>
      <c r="W22" s="99" t="s">
        <v>51</v>
      </c>
      <c r="X22" s="100">
        <f>COUNTIF(D22:W22,"p")</f>
        <v>18</v>
      </c>
      <c r="Y22" s="100">
        <f>COUNTIF(D22:W22,"]")</f>
        <v>2</v>
      </c>
      <c r="Z22" s="100">
        <f>COUNTIF(D22:W22,"Ï")</f>
        <v>0</v>
      </c>
      <c r="AA22" s="100">
        <f t="shared" si="3"/>
        <v>36</v>
      </c>
    </row>
    <row r="23" spans="1:27" ht="21.75" customHeight="1">
      <c r="A23" s="7"/>
      <c r="B23" s="94"/>
      <c r="C23" s="43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  <c r="Y23" s="100"/>
      <c r="Z23" s="100"/>
      <c r="AA23" s="100"/>
    </row>
    <row r="24" spans="1:27" ht="21.75" customHeight="1">
      <c r="A24" s="7"/>
      <c r="B24" s="94"/>
      <c r="C24" s="43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0"/>
      <c r="Y24" s="100"/>
      <c r="Z24" s="100"/>
      <c r="AA24" s="100"/>
    </row>
    <row r="25" spans="1:27" ht="21.7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21.7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21.7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21.7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21.7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21.7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21.7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14.25" customHeight="1"/>
    <row r="33" ht="14.25" customHeight="1"/>
    <row r="34" spans="3:26" ht="18.75">
      <c r="C34" s="5"/>
      <c r="D34" s="5"/>
      <c r="E34" s="5"/>
      <c r="F34" s="110" t="s">
        <v>32</v>
      </c>
      <c r="G34" s="110"/>
      <c r="H34" s="110"/>
      <c r="I34" s="110"/>
      <c r="J34" s="110"/>
      <c r="N34" s="61"/>
      <c r="O34" s="61"/>
      <c r="P34" s="61"/>
      <c r="Q34" s="110" t="s">
        <v>33</v>
      </c>
      <c r="R34" s="110"/>
      <c r="S34" s="110"/>
      <c r="T34" s="110"/>
      <c r="U34" s="110"/>
      <c r="V34" s="61"/>
      <c r="W34" s="61"/>
      <c r="X34" s="61"/>
      <c r="Y34" s="61"/>
      <c r="Z34" s="61"/>
    </row>
    <row r="35" ht="7.5" customHeight="1"/>
    <row r="36" ht="7.5" customHeight="1"/>
    <row r="37" ht="7.5" customHeight="1"/>
  </sheetData>
  <sheetProtection/>
  <mergeCells count="14">
    <mergeCell ref="B2:AA2"/>
    <mergeCell ref="B3:AA3"/>
    <mergeCell ref="S4:X4"/>
    <mergeCell ref="P4:R4"/>
    <mergeCell ref="J4:O4"/>
    <mergeCell ref="E4:I4"/>
    <mergeCell ref="B4:D4"/>
    <mergeCell ref="Y4:AA4"/>
    <mergeCell ref="F34:J34"/>
    <mergeCell ref="Q34:U34"/>
    <mergeCell ref="B5:B6"/>
    <mergeCell ref="C5:C6"/>
    <mergeCell ref="D5:W5"/>
    <mergeCell ref="X5:AA5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70" zoomScaleNormal="70" zoomScalePageLayoutView="0" workbookViewId="0" topLeftCell="D6">
      <selection activeCell="B4" sqref="B4:J4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28125" style="1" customWidth="1"/>
    <col min="4" max="23" width="6.00390625" style="1" customWidth="1"/>
    <col min="24" max="27" width="4.7109375" style="1" customWidth="1"/>
    <col min="28" max="28" width="1.57421875" style="1" customWidth="1"/>
    <col min="29" max="16384" width="4.28125" style="1" customWidth="1"/>
  </cols>
  <sheetData>
    <row r="1" ht="7.5" customHeight="1"/>
    <row r="2" spans="2:27" s="2" customFormat="1" ht="42.75" customHeight="1">
      <c r="B2" s="130" t="s">
        <v>154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2:27" s="2" customFormat="1" ht="29.25" customHeight="1">
      <c r="B3" s="131" t="s">
        <v>240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</row>
    <row r="4" spans="2:27" s="36" customFormat="1" ht="28.5" customHeight="1">
      <c r="B4" s="132" t="s">
        <v>189</v>
      </c>
      <c r="C4" s="132"/>
      <c r="D4" s="132"/>
      <c r="E4" s="133" t="s">
        <v>438</v>
      </c>
      <c r="F4" s="133"/>
      <c r="G4" s="133"/>
      <c r="H4" s="133"/>
      <c r="I4" s="133"/>
      <c r="J4" s="134" t="s">
        <v>183</v>
      </c>
      <c r="K4" s="134"/>
      <c r="L4" s="134"/>
      <c r="M4" s="134"/>
      <c r="N4" s="134"/>
      <c r="O4" s="134"/>
      <c r="P4" s="133" t="s">
        <v>2</v>
      </c>
      <c r="Q4" s="133"/>
      <c r="R4" s="133"/>
      <c r="S4" s="132" t="s">
        <v>153</v>
      </c>
      <c r="T4" s="132"/>
      <c r="U4" s="132"/>
      <c r="V4" s="132"/>
      <c r="W4" s="132"/>
      <c r="X4" s="132"/>
      <c r="Y4" s="133">
        <v>20</v>
      </c>
      <c r="Z4" s="133"/>
      <c r="AA4" s="133"/>
    </row>
    <row r="5" spans="2:27" ht="51" customHeight="1">
      <c r="B5" s="122" t="s">
        <v>0</v>
      </c>
      <c r="C5" s="122" t="s">
        <v>3</v>
      </c>
      <c r="D5" s="123" t="s">
        <v>4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4" t="s">
        <v>6</v>
      </c>
      <c r="Y5" s="124"/>
      <c r="Z5" s="124"/>
      <c r="AA5" s="124"/>
    </row>
    <row r="6" spans="2:27" ht="364.5" customHeight="1">
      <c r="B6" s="122"/>
      <c r="C6" s="122"/>
      <c r="D6" s="102" t="s">
        <v>351</v>
      </c>
      <c r="E6" s="102" t="s">
        <v>352</v>
      </c>
      <c r="F6" s="102" t="s">
        <v>353</v>
      </c>
      <c r="G6" s="102" t="s">
        <v>354</v>
      </c>
      <c r="H6" s="102" t="s">
        <v>355</v>
      </c>
      <c r="I6" s="102" t="s">
        <v>356</v>
      </c>
      <c r="J6" s="102" t="s">
        <v>456</v>
      </c>
      <c r="K6" s="102" t="s">
        <v>357</v>
      </c>
      <c r="L6" s="102" t="s">
        <v>358</v>
      </c>
      <c r="M6" s="102" t="s">
        <v>440</v>
      </c>
      <c r="N6" s="102" t="s">
        <v>457</v>
      </c>
      <c r="O6" s="102" t="s">
        <v>458</v>
      </c>
      <c r="P6" s="102" t="s">
        <v>459</v>
      </c>
      <c r="Q6" s="102" t="s">
        <v>460</v>
      </c>
      <c r="R6" s="102" t="s">
        <v>359</v>
      </c>
      <c r="S6" s="102" t="s">
        <v>359</v>
      </c>
      <c r="T6" s="102" t="s">
        <v>360</v>
      </c>
      <c r="U6" s="102" t="s">
        <v>361</v>
      </c>
      <c r="V6" s="102" t="s">
        <v>362</v>
      </c>
      <c r="W6" s="102" t="s">
        <v>363</v>
      </c>
      <c r="X6" s="98" t="s">
        <v>51</v>
      </c>
      <c r="Y6" s="98" t="s">
        <v>76</v>
      </c>
      <c r="Z6" s="98" t="s">
        <v>52</v>
      </c>
      <c r="AA6" s="97" t="s">
        <v>237</v>
      </c>
    </row>
    <row r="7" spans="1:27" ht="21.75" customHeight="1">
      <c r="A7" s="7"/>
      <c r="B7" s="94">
        <f>'STD-8'!D2</f>
        <v>1</v>
      </c>
      <c r="C7" s="43" t="str">
        <f>'STD-8'!E2</f>
        <v>ci)hiNi wivili*sIh Birtik#miir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 t="s">
        <v>51</v>
      </c>
      <c r="O7" s="99" t="s">
        <v>51</v>
      </c>
      <c r="P7" s="99" t="s">
        <v>51</v>
      </c>
      <c r="Q7" s="99" t="s">
        <v>51</v>
      </c>
      <c r="R7" s="99" t="s">
        <v>51</v>
      </c>
      <c r="S7" s="99" t="s">
        <v>51</v>
      </c>
      <c r="T7" s="99" t="s">
        <v>51</v>
      </c>
      <c r="U7" s="99" t="s">
        <v>51</v>
      </c>
      <c r="V7" s="99" t="s">
        <v>51</v>
      </c>
      <c r="W7" s="99" t="s">
        <v>51</v>
      </c>
      <c r="X7" s="100">
        <f>COUNTIF(D7:W7,"p")</f>
        <v>20</v>
      </c>
      <c r="Y7" s="100">
        <f>COUNTIF(D7:W7,"]")</f>
        <v>0</v>
      </c>
      <c r="Z7" s="100">
        <f>COUNTIF(D7:W7,"Ï")</f>
        <v>0</v>
      </c>
      <c r="AA7" s="100">
        <f>ROUND(X7*40/20,0)</f>
        <v>40</v>
      </c>
    </row>
    <row r="8" spans="1:27" ht="21.75" customHeight="1">
      <c r="A8" s="7"/>
      <c r="B8" s="94">
        <f>'STD-8'!D3</f>
        <v>2</v>
      </c>
      <c r="C8" s="43" t="str">
        <f>'STD-8'!E3</f>
        <v>Qik(r sii*hli jsivItiJ</v>
      </c>
      <c r="D8" s="99" t="s">
        <v>76</v>
      </c>
      <c r="E8" s="99" t="s">
        <v>76</v>
      </c>
      <c r="F8" s="99" t="s">
        <v>51</v>
      </c>
      <c r="G8" s="99" t="s">
        <v>51</v>
      </c>
      <c r="H8" s="99" t="s">
        <v>76</v>
      </c>
      <c r="I8" s="99" t="s">
        <v>51</v>
      </c>
      <c r="J8" s="99" t="s">
        <v>51</v>
      </c>
      <c r="K8" s="99" t="s">
        <v>51</v>
      </c>
      <c r="L8" s="99" t="s">
        <v>51</v>
      </c>
      <c r="M8" s="99" t="s">
        <v>51</v>
      </c>
      <c r="N8" s="99" t="s">
        <v>51</v>
      </c>
      <c r="O8" s="99" t="s">
        <v>51</v>
      </c>
      <c r="P8" s="99" t="s">
        <v>76</v>
      </c>
      <c r="Q8" s="99" t="s">
        <v>51</v>
      </c>
      <c r="R8" s="99" t="s">
        <v>51</v>
      </c>
      <c r="S8" s="99" t="s">
        <v>51</v>
      </c>
      <c r="T8" s="99" t="s">
        <v>51</v>
      </c>
      <c r="U8" s="99" t="s">
        <v>51</v>
      </c>
      <c r="V8" s="99" t="s">
        <v>51</v>
      </c>
      <c r="W8" s="99" t="s">
        <v>51</v>
      </c>
      <c r="X8" s="100">
        <f aca="true" t="shared" si="0" ref="X8:X20">COUNTIF(D8:W8,"p")</f>
        <v>16</v>
      </c>
      <c r="Y8" s="100">
        <f aca="true" t="shared" si="1" ref="Y8:Y20">COUNTIF(D8:W8,"]")</f>
        <v>4</v>
      </c>
      <c r="Z8" s="100">
        <f aca="true" t="shared" si="2" ref="Z8:Z20">COUNTIF(D8:W8,"Ï")</f>
        <v>0</v>
      </c>
      <c r="AA8" s="100">
        <f aca="true" t="shared" si="3" ref="AA8:AA22">ROUND(X8*40/20,0)</f>
        <v>32</v>
      </c>
    </row>
    <row r="9" spans="1:27" ht="21.75" customHeight="1">
      <c r="A9" s="7"/>
      <c r="B9" s="94">
        <f>'STD-8'!D4</f>
        <v>3</v>
      </c>
      <c r="C9" s="43" t="str">
        <f>'STD-8'!E4</f>
        <v>d\siie sIjyik#miir aIbiiBiie</v>
      </c>
      <c r="D9" s="99" t="s">
        <v>51</v>
      </c>
      <c r="E9" s="99" t="s">
        <v>51</v>
      </c>
      <c r="F9" s="99" t="s">
        <v>51</v>
      </c>
      <c r="G9" s="99" t="s">
        <v>51</v>
      </c>
      <c r="H9" s="99" t="s">
        <v>51</v>
      </c>
      <c r="I9" s="99" t="s">
        <v>51</v>
      </c>
      <c r="J9" s="99" t="s">
        <v>51</v>
      </c>
      <c r="K9" s="99" t="s">
        <v>51</v>
      </c>
      <c r="L9" s="99" t="s">
        <v>51</v>
      </c>
      <c r="M9" s="99" t="s">
        <v>51</v>
      </c>
      <c r="N9" s="99" t="s">
        <v>51</v>
      </c>
      <c r="O9" s="99" t="s">
        <v>51</v>
      </c>
      <c r="P9" s="99" t="s">
        <v>51</v>
      </c>
      <c r="Q9" s="99" t="s">
        <v>51</v>
      </c>
      <c r="R9" s="99" t="s">
        <v>51</v>
      </c>
      <c r="S9" s="99" t="s">
        <v>51</v>
      </c>
      <c r="T9" s="99" t="s">
        <v>51</v>
      </c>
      <c r="U9" s="99" t="s">
        <v>51</v>
      </c>
      <c r="V9" s="99" t="s">
        <v>51</v>
      </c>
      <c r="W9" s="99" t="s">
        <v>51</v>
      </c>
      <c r="X9" s="100">
        <f t="shared" si="0"/>
        <v>20</v>
      </c>
      <c r="Y9" s="100">
        <f t="shared" si="1"/>
        <v>0</v>
      </c>
      <c r="Z9" s="100">
        <f t="shared" si="2"/>
        <v>0</v>
      </c>
      <c r="AA9" s="100">
        <f t="shared" si="3"/>
        <v>40</v>
      </c>
    </row>
    <row r="10" spans="1:27" ht="21.75" customHeight="1">
      <c r="A10" s="7"/>
      <c r="B10" s="94">
        <f>'STD-8'!D5</f>
        <v>4</v>
      </c>
      <c r="C10" s="43" t="str">
        <f>'STD-8'!E5</f>
        <v>riviL mih\Si rm(SiBiie</v>
      </c>
      <c r="D10" s="99" t="s">
        <v>51</v>
      </c>
      <c r="E10" s="99" t="s">
        <v>51</v>
      </c>
      <c r="F10" s="99" t="s">
        <v>76</v>
      </c>
      <c r="G10" s="99" t="s">
        <v>51</v>
      </c>
      <c r="H10" s="99" t="s">
        <v>51</v>
      </c>
      <c r="I10" s="99" t="s">
        <v>51</v>
      </c>
      <c r="J10" s="99" t="s">
        <v>51</v>
      </c>
      <c r="K10" s="99" t="s">
        <v>51</v>
      </c>
      <c r="L10" s="99" t="s">
        <v>51</v>
      </c>
      <c r="M10" s="99" t="s">
        <v>51</v>
      </c>
      <c r="N10" s="99" t="s">
        <v>51</v>
      </c>
      <c r="O10" s="99" t="s">
        <v>76</v>
      </c>
      <c r="P10" s="99" t="s">
        <v>51</v>
      </c>
      <c r="Q10" s="99" t="s">
        <v>51</v>
      </c>
      <c r="R10" s="99" t="s">
        <v>51</v>
      </c>
      <c r="S10" s="99" t="s">
        <v>51</v>
      </c>
      <c r="T10" s="99" t="s">
        <v>51</v>
      </c>
      <c r="U10" s="99" t="s">
        <v>51</v>
      </c>
      <c r="V10" s="99" t="s">
        <v>51</v>
      </c>
      <c r="W10" s="99" t="s">
        <v>76</v>
      </c>
      <c r="X10" s="100">
        <f t="shared" si="0"/>
        <v>17</v>
      </c>
      <c r="Y10" s="100">
        <f t="shared" si="1"/>
        <v>3</v>
      </c>
      <c r="Z10" s="100">
        <f t="shared" si="2"/>
        <v>0</v>
      </c>
      <c r="AA10" s="100">
        <f t="shared" si="3"/>
        <v>34</v>
      </c>
    </row>
    <row r="11" spans="1:27" ht="21.75" customHeight="1">
      <c r="A11" s="7"/>
      <c r="B11" s="94">
        <f>'STD-8'!D6</f>
        <v>5</v>
      </c>
      <c r="C11" s="43" t="str">
        <f>'STD-8'!E6</f>
        <v>piT\li piiWi^k#miir g_NivItiBiie</v>
      </c>
      <c r="D11" s="99" t="s">
        <v>76</v>
      </c>
      <c r="E11" s="99" t="s">
        <v>76</v>
      </c>
      <c r="F11" s="99" t="s">
        <v>51</v>
      </c>
      <c r="G11" s="99" t="s">
        <v>51</v>
      </c>
      <c r="H11" s="99" t="s">
        <v>51</v>
      </c>
      <c r="I11" s="99" t="s">
        <v>51</v>
      </c>
      <c r="J11" s="99" t="s">
        <v>76</v>
      </c>
      <c r="K11" s="99" t="s">
        <v>51</v>
      </c>
      <c r="L11" s="99" t="s">
        <v>76</v>
      </c>
      <c r="M11" s="99" t="s">
        <v>76</v>
      </c>
      <c r="N11" s="99" t="s">
        <v>51</v>
      </c>
      <c r="O11" s="99" t="s">
        <v>51</v>
      </c>
      <c r="P11" s="99" t="s">
        <v>51</v>
      </c>
      <c r="Q11" s="99" t="s">
        <v>51</v>
      </c>
      <c r="R11" s="99" t="s">
        <v>76</v>
      </c>
      <c r="S11" s="99" t="s">
        <v>51</v>
      </c>
      <c r="T11" s="99" t="s">
        <v>76</v>
      </c>
      <c r="U11" s="99" t="s">
        <v>76</v>
      </c>
      <c r="V11" s="99" t="s">
        <v>51</v>
      </c>
      <c r="W11" s="99" t="s">
        <v>51</v>
      </c>
      <c r="X11" s="100">
        <f t="shared" si="0"/>
        <v>12</v>
      </c>
      <c r="Y11" s="100">
        <f t="shared" si="1"/>
        <v>8</v>
      </c>
      <c r="Z11" s="100">
        <f t="shared" si="2"/>
        <v>0</v>
      </c>
      <c r="AA11" s="100">
        <f t="shared" si="3"/>
        <v>24</v>
      </c>
    </row>
    <row r="12" spans="1:27" ht="21.75" customHeight="1">
      <c r="A12" s="7"/>
      <c r="B12" s="94">
        <f>'STD-8'!D7</f>
        <v>6</v>
      </c>
      <c r="C12" s="43" t="str">
        <f>'STD-8'!E7</f>
        <v>si(lIk&amp; dSirWiJ tilisIgiJ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51</v>
      </c>
      <c r="I12" s="99" t="s">
        <v>51</v>
      </c>
      <c r="J12" s="99" t="s">
        <v>51</v>
      </c>
      <c r="K12" s="99" t="s">
        <v>51</v>
      </c>
      <c r="L12" s="99" t="s">
        <v>51</v>
      </c>
      <c r="M12" s="99" t="s">
        <v>76</v>
      </c>
      <c r="N12" s="99" t="s">
        <v>51</v>
      </c>
      <c r="O12" s="99" t="s">
        <v>76</v>
      </c>
      <c r="P12" s="99" t="s">
        <v>51</v>
      </c>
      <c r="Q12" s="99" t="s">
        <v>51</v>
      </c>
      <c r="R12" s="99" t="s">
        <v>51</v>
      </c>
      <c r="S12" s="99" t="s">
        <v>51</v>
      </c>
      <c r="T12" s="99" t="s">
        <v>51</v>
      </c>
      <c r="U12" s="99" t="s">
        <v>76</v>
      </c>
      <c r="V12" s="99" t="s">
        <v>51</v>
      </c>
      <c r="W12" s="99" t="s">
        <v>76</v>
      </c>
      <c r="X12" s="100">
        <f t="shared" si="0"/>
        <v>16</v>
      </c>
      <c r="Y12" s="100">
        <f t="shared" si="1"/>
        <v>4</v>
      </c>
      <c r="Z12" s="100">
        <f t="shared" si="2"/>
        <v>0</v>
      </c>
      <c r="AA12" s="100">
        <f t="shared" si="3"/>
        <v>32</v>
      </c>
    </row>
    <row r="13" spans="1:27" ht="21.75" customHeight="1">
      <c r="A13" s="7"/>
      <c r="B13" s="94">
        <f>'STD-8'!D8</f>
        <v>7</v>
      </c>
      <c r="C13" s="43" t="str">
        <f>'STD-8'!E8</f>
        <v>zilii aj#^ni*soih *vik`mi*soih</v>
      </c>
      <c r="D13" s="99" t="s">
        <v>52</v>
      </c>
      <c r="E13" s="99" t="s">
        <v>51</v>
      </c>
      <c r="F13" s="99" t="s">
        <v>51</v>
      </c>
      <c r="G13" s="99" t="s">
        <v>76</v>
      </c>
      <c r="H13" s="99" t="s">
        <v>51</v>
      </c>
      <c r="I13" s="99" t="s">
        <v>76</v>
      </c>
      <c r="J13" s="99" t="s">
        <v>51</v>
      </c>
      <c r="K13" s="99" t="s">
        <v>76</v>
      </c>
      <c r="L13" s="99" t="s">
        <v>51</v>
      </c>
      <c r="M13" s="99" t="s">
        <v>76</v>
      </c>
      <c r="N13" s="99" t="s">
        <v>51</v>
      </c>
      <c r="O13" s="99" t="s">
        <v>76</v>
      </c>
      <c r="P13" s="99" t="s">
        <v>51</v>
      </c>
      <c r="Q13" s="99" t="s">
        <v>76</v>
      </c>
      <c r="R13" s="99" t="s">
        <v>51</v>
      </c>
      <c r="S13" s="99" t="s">
        <v>76</v>
      </c>
      <c r="T13" s="99" t="s">
        <v>51</v>
      </c>
      <c r="U13" s="99" t="s">
        <v>76</v>
      </c>
      <c r="V13" s="99" t="s">
        <v>51</v>
      </c>
      <c r="W13" s="99" t="s">
        <v>76</v>
      </c>
      <c r="X13" s="100">
        <f t="shared" si="0"/>
        <v>10</v>
      </c>
      <c r="Y13" s="100">
        <f t="shared" si="1"/>
        <v>9</v>
      </c>
      <c r="Z13" s="100">
        <f t="shared" si="2"/>
        <v>1</v>
      </c>
      <c r="AA13" s="100">
        <f t="shared" si="3"/>
        <v>20</v>
      </c>
    </row>
    <row r="14" spans="1:27" ht="21.75" customHeight="1">
      <c r="A14" s="7"/>
      <c r="B14" s="94">
        <f>'STD-8'!D9</f>
        <v>8</v>
      </c>
      <c r="C14" s="43" t="str">
        <f>'STD-8'!E9</f>
        <v>Qik(r *Silpiib(ni s(owiiJ</v>
      </c>
      <c r="D14" s="99" t="s">
        <v>51</v>
      </c>
      <c r="E14" s="99" t="s">
        <v>51</v>
      </c>
      <c r="F14" s="99" t="s">
        <v>51</v>
      </c>
      <c r="G14" s="99" t="s">
        <v>51</v>
      </c>
      <c r="H14" s="99" t="s">
        <v>76</v>
      </c>
      <c r="I14" s="99" t="s">
        <v>51</v>
      </c>
      <c r="J14" s="99" t="s">
        <v>76</v>
      </c>
      <c r="K14" s="99" t="s">
        <v>76</v>
      </c>
      <c r="L14" s="99" t="s">
        <v>76</v>
      </c>
      <c r="M14" s="99" t="s">
        <v>51</v>
      </c>
      <c r="N14" s="99" t="s">
        <v>76</v>
      </c>
      <c r="O14" s="99" t="s">
        <v>51</v>
      </c>
      <c r="P14" s="99" t="s">
        <v>76</v>
      </c>
      <c r="Q14" s="99" t="s">
        <v>51</v>
      </c>
      <c r="R14" s="99" t="s">
        <v>76</v>
      </c>
      <c r="S14" s="99" t="s">
        <v>76</v>
      </c>
      <c r="T14" s="99" t="s">
        <v>76</v>
      </c>
      <c r="U14" s="99" t="s">
        <v>51</v>
      </c>
      <c r="V14" s="99" t="s">
        <v>76</v>
      </c>
      <c r="W14" s="99" t="s">
        <v>51</v>
      </c>
      <c r="X14" s="100">
        <f t="shared" si="0"/>
        <v>10</v>
      </c>
      <c r="Y14" s="100">
        <f t="shared" si="1"/>
        <v>10</v>
      </c>
      <c r="Z14" s="100">
        <f t="shared" si="2"/>
        <v>0</v>
      </c>
      <c r="AA14" s="100">
        <f t="shared" si="3"/>
        <v>20</v>
      </c>
    </row>
    <row r="15" spans="1:27" ht="21.75" customHeight="1">
      <c r="A15" s="7"/>
      <c r="B15" s="94">
        <f>'STD-8'!D10</f>
        <v>9</v>
      </c>
      <c r="C15" s="43" t="str">
        <f>'STD-8'!E10</f>
        <v>Qik(r jigiV*tib(ni BiliiJ</v>
      </c>
      <c r="D15" s="99" t="s">
        <v>51</v>
      </c>
      <c r="E15" s="99" t="s">
        <v>51</v>
      </c>
      <c r="F15" s="99" t="s">
        <v>52</v>
      </c>
      <c r="G15" s="99" t="s">
        <v>51</v>
      </c>
      <c r="H15" s="99" t="s">
        <v>51</v>
      </c>
      <c r="I15" s="99" t="s">
        <v>52</v>
      </c>
      <c r="J15" s="99" t="s">
        <v>51</v>
      </c>
      <c r="K15" s="99" t="s">
        <v>76</v>
      </c>
      <c r="L15" s="99" t="s">
        <v>51</v>
      </c>
      <c r="M15" s="99" t="s">
        <v>52</v>
      </c>
      <c r="N15" s="99" t="s">
        <v>76</v>
      </c>
      <c r="O15" s="99" t="s">
        <v>76</v>
      </c>
      <c r="P15" s="99" t="s">
        <v>51</v>
      </c>
      <c r="Q15" s="99" t="s">
        <v>52</v>
      </c>
      <c r="R15" s="99" t="s">
        <v>51</v>
      </c>
      <c r="S15" s="99" t="s">
        <v>76</v>
      </c>
      <c r="T15" s="99" t="s">
        <v>51</v>
      </c>
      <c r="U15" s="99" t="s">
        <v>52</v>
      </c>
      <c r="V15" s="99" t="s">
        <v>76</v>
      </c>
      <c r="W15" s="99" t="s">
        <v>76</v>
      </c>
      <c r="X15" s="100">
        <f t="shared" si="0"/>
        <v>9</v>
      </c>
      <c r="Y15" s="100">
        <f t="shared" si="1"/>
        <v>6</v>
      </c>
      <c r="Z15" s="100">
        <f t="shared" si="2"/>
        <v>5</v>
      </c>
      <c r="AA15" s="100">
        <f t="shared" si="3"/>
        <v>18</v>
      </c>
    </row>
    <row r="16" spans="1:27" ht="21.75" customHeight="1">
      <c r="A16" s="7"/>
      <c r="B16" s="94">
        <f>'STD-8'!D11</f>
        <v>10</v>
      </c>
      <c r="C16" s="43" t="str">
        <f>'STD-8'!E11</f>
        <v>Qik(r r&amp;ok#b(ni m_k\Sik#miir</v>
      </c>
      <c r="D16" s="99" t="s">
        <v>51</v>
      </c>
      <c r="E16" s="99" t="s">
        <v>76</v>
      </c>
      <c r="F16" s="99" t="s">
        <v>51</v>
      </c>
      <c r="G16" s="99" t="s">
        <v>51</v>
      </c>
      <c r="H16" s="99" t="s">
        <v>51</v>
      </c>
      <c r="I16" s="99" t="s">
        <v>76</v>
      </c>
      <c r="J16" s="99" t="s">
        <v>76</v>
      </c>
      <c r="K16" s="99" t="s">
        <v>76</v>
      </c>
      <c r="L16" s="99" t="s">
        <v>51</v>
      </c>
      <c r="M16" s="99" t="s">
        <v>51</v>
      </c>
      <c r="N16" s="99" t="s">
        <v>51</v>
      </c>
      <c r="O16" s="99" t="s">
        <v>51</v>
      </c>
      <c r="P16" s="99" t="s">
        <v>51</v>
      </c>
      <c r="Q16" s="99" t="s">
        <v>76</v>
      </c>
      <c r="R16" s="99" t="s">
        <v>76</v>
      </c>
      <c r="S16" s="99" t="s">
        <v>76</v>
      </c>
      <c r="T16" s="99" t="s">
        <v>51</v>
      </c>
      <c r="U16" s="99" t="s">
        <v>51</v>
      </c>
      <c r="V16" s="99" t="s">
        <v>51</v>
      </c>
      <c r="W16" s="99" t="s">
        <v>51</v>
      </c>
      <c r="X16" s="100">
        <f t="shared" si="0"/>
        <v>13</v>
      </c>
      <c r="Y16" s="100">
        <f t="shared" si="1"/>
        <v>7</v>
      </c>
      <c r="Z16" s="100">
        <f t="shared" si="2"/>
        <v>0</v>
      </c>
      <c r="AA16" s="100">
        <f t="shared" si="3"/>
        <v>26</v>
      </c>
    </row>
    <row r="17" spans="1:27" ht="21.75" customHeight="1">
      <c r="A17" s="7"/>
      <c r="B17" s="94">
        <f>'STD-8'!D12</f>
        <v>11</v>
      </c>
      <c r="C17" s="43" t="str">
        <f>'STD-8'!E12</f>
        <v>p{jipi*ti p|nimi *vini(dBiie </v>
      </c>
      <c r="D17" s="99" t="s">
        <v>52</v>
      </c>
      <c r="E17" s="99" t="s">
        <v>51</v>
      </c>
      <c r="F17" s="99" t="s">
        <v>52</v>
      </c>
      <c r="G17" s="99" t="s">
        <v>51</v>
      </c>
      <c r="H17" s="99" t="s">
        <v>76</v>
      </c>
      <c r="I17" s="99" t="s">
        <v>76</v>
      </c>
      <c r="J17" s="99" t="s">
        <v>76</v>
      </c>
      <c r="K17" s="99" t="s">
        <v>51</v>
      </c>
      <c r="L17" s="99" t="s">
        <v>51</v>
      </c>
      <c r="M17" s="99" t="s">
        <v>76</v>
      </c>
      <c r="N17" s="99" t="s">
        <v>52</v>
      </c>
      <c r="O17" s="99" t="s">
        <v>76</v>
      </c>
      <c r="P17" s="99" t="s">
        <v>76</v>
      </c>
      <c r="Q17" s="99" t="s">
        <v>76</v>
      </c>
      <c r="R17" s="99" t="s">
        <v>76</v>
      </c>
      <c r="S17" s="99" t="s">
        <v>51</v>
      </c>
      <c r="T17" s="99" t="s">
        <v>51</v>
      </c>
      <c r="U17" s="99" t="s">
        <v>76</v>
      </c>
      <c r="V17" s="99" t="s">
        <v>52</v>
      </c>
      <c r="W17" s="99" t="s">
        <v>76</v>
      </c>
      <c r="X17" s="100">
        <f t="shared" si="0"/>
        <v>6</v>
      </c>
      <c r="Y17" s="100">
        <f t="shared" si="1"/>
        <v>10</v>
      </c>
      <c r="Z17" s="100">
        <f t="shared" si="2"/>
        <v>4</v>
      </c>
      <c r="AA17" s="100">
        <f t="shared" si="3"/>
        <v>12</v>
      </c>
    </row>
    <row r="18" spans="1:27" ht="21.75" customHeight="1">
      <c r="A18" s="7"/>
      <c r="B18" s="94">
        <f>'STD-8'!D13</f>
        <v>12</v>
      </c>
      <c r="C18" s="43" t="str">
        <f>'STD-8'!E13</f>
        <v>riviL p|nimib(ni rm(SiBiie</v>
      </c>
      <c r="D18" s="99" t="s">
        <v>51</v>
      </c>
      <c r="E18" s="99" t="s">
        <v>52</v>
      </c>
      <c r="F18" s="99" t="s">
        <v>76</v>
      </c>
      <c r="G18" s="99" t="s">
        <v>51</v>
      </c>
      <c r="H18" s="99" t="s">
        <v>52</v>
      </c>
      <c r="I18" s="99" t="s">
        <v>51</v>
      </c>
      <c r="J18" s="99" t="s">
        <v>76</v>
      </c>
      <c r="K18" s="99" t="s">
        <v>51</v>
      </c>
      <c r="L18" s="99" t="s">
        <v>51</v>
      </c>
      <c r="M18" s="99" t="s">
        <v>76</v>
      </c>
      <c r="N18" s="99" t="s">
        <v>51</v>
      </c>
      <c r="O18" s="99" t="s">
        <v>76</v>
      </c>
      <c r="P18" s="99" t="s">
        <v>52</v>
      </c>
      <c r="Q18" s="99" t="s">
        <v>51</v>
      </c>
      <c r="R18" s="99" t="s">
        <v>76</v>
      </c>
      <c r="S18" s="99" t="s">
        <v>51</v>
      </c>
      <c r="T18" s="99" t="s">
        <v>51</v>
      </c>
      <c r="U18" s="99" t="s">
        <v>76</v>
      </c>
      <c r="V18" s="99" t="s">
        <v>51</v>
      </c>
      <c r="W18" s="99" t="s">
        <v>76</v>
      </c>
      <c r="X18" s="100">
        <f t="shared" si="0"/>
        <v>10</v>
      </c>
      <c r="Y18" s="100">
        <f t="shared" si="1"/>
        <v>7</v>
      </c>
      <c r="Z18" s="100">
        <f t="shared" si="2"/>
        <v>3</v>
      </c>
      <c r="AA18" s="100">
        <f t="shared" si="3"/>
        <v>20</v>
      </c>
    </row>
    <row r="19" spans="1:27" ht="21.75" customHeight="1">
      <c r="A19" s="7"/>
      <c r="B19" s="94">
        <f>'STD-8'!D14</f>
        <v>13</v>
      </c>
      <c r="C19" s="43" t="str">
        <f>'STD-8'!E14</f>
        <v>piT\li *vi*wib(ni kmil(Sik#miir</v>
      </c>
      <c r="D19" s="99" t="s">
        <v>51</v>
      </c>
      <c r="E19" s="99" t="s">
        <v>51</v>
      </c>
      <c r="F19" s="99" t="s">
        <v>76</v>
      </c>
      <c r="G19" s="99" t="s">
        <v>52</v>
      </c>
      <c r="H19" s="99" t="s">
        <v>51</v>
      </c>
      <c r="I19" s="99" t="s">
        <v>51</v>
      </c>
      <c r="J19" s="99" t="s">
        <v>76</v>
      </c>
      <c r="K19" s="99" t="s">
        <v>51</v>
      </c>
      <c r="L19" s="99" t="s">
        <v>51</v>
      </c>
      <c r="M19" s="99" t="s">
        <v>51</v>
      </c>
      <c r="N19" s="99" t="s">
        <v>52</v>
      </c>
      <c r="O19" s="99" t="s">
        <v>51</v>
      </c>
      <c r="P19" s="99" t="s">
        <v>51</v>
      </c>
      <c r="Q19" s="99" t="s">
        <v>51</v>
      </c>
      <c r="R19" s="99" t="s">
        <v>76</v>
      </c>
      <c r="S19" s="99" t="s">
        <v>51</v>
      </c>
      <c r="T19" s="99" t="s">
        <v>51</v>
      </c>
      <c r="U19" s="99" t="s">
        <v>51</v>
      </c>
      <c r="V19" s="99" t="s">
        <v>52</v>
      </c>
      <c r="W19" s="99" t="s">
        <v>51</v>
      </c>
      <c r="X19" s="100">
        <f t="shared" si="0"/>
        <v>14</v>
      </c>
      <c r="Y19" s="100">
        <f t="shared" si="1"/>
        <v>3</v>
      </c>
      <c r="Z19" s="100">
        <f t="shared" si="2"/>
        <v>3</v>
      </c>
      <c r="AA19" s="100">
        <f t="shared" si="3"/>
        <v>28</v>
      </c>
    </row>
    <row r="20" spans="1:27" ht="21.75" customHeight="1">
      <c r="A20" s="7"/>
      <c r="B20" s="94">
        <f>'STD-8'!D15</f>
        <v>14</v>
      </c>
      <c r="C20" s="43" t="str">
        <f>'STD-8'!E15</f>
        <v>piT\li a*pi^tiib(ni *dli&amp;piBiie</v>
      </c>
      <c r="D20" s="99" t="s">
        <v>51</v>
      </c>
      <c r="E20" s="99" t="s">
        <v>51</v>
      </c>
      <c r="F20" s="99" t="s">
        <v>51</v>
      </c>
      <c r="G20" s="99" t="s">
        <v>51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51</v>
      </c>
      <c r="M20" s="99" t="s">
        <v>51</v>
      </c>
      <c r="N20" s="99" t="s">
        <v>51</v>
      </c>
      <c r="O20" s="99" t="s">
        <v>51</v>
      </c>
      <c r="P20" s="99" t="s">
        <v>51</v>
      </c>
      <c r="Q20" s="99" t="s">
        <v>51</v>
      </c>
      <c r="R20" s="99" t="s">
        <v>51</v>
      </c>
      <c r="S20" s="99" t="s">
        <v>51</v>
      </c>
      <c r="T20" s="99" t="s">
        <v>51</v>
      </c>
      <c r="U20" s="99" t="s">
        <v>51</v>
      </c>
      <c r="V20" s="99" t="s">
        <v>51</v>
      </c>
      <c r="W20" s="99" t="s">
        <v>51</v>
      </c>
      <c r="X20" s="100">
        <f t="shared" si="0"/>
        <v>20</v>
      </c>
      <c r="Y20" s="100">
        <f t="shared" si="1"/>
        <v>0</v>
      </c>
      <c r="Z20" s="100">
        <f t="shared" si="2"/>
        <v>0</v>
      </c>
      <c r="AA20" s="100">
        <f t="shared" si="3"/>
        <v>40</v>
      </c>
    </row>
    <row r="21" spans="1:27" ht="21.75" customHeight="1">
      <c r="A21" s="7"/>
      <c r="B21" s="94">
        <f>'STD-8'!D16</f>
        <v>15</v>
      </c>
      <c r="C21" s="43" t="str">
        <f>'STD-8'!E16</f>
        <v>piT\li JZii m_k\SiBiie</v>
      </c>
      <c r="D21" s="99" t="s">
        <v>51</v>
      </c>
      <c r="E21" s="99" t="s">
        <v>51</v>
      </c>
      <c r="F21" s="99" t="s">
        <v>51</v>
      </c>
      <c r="G21" s="99" t="s">
        <v>51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 t="s">
        <v>51</v>
      </c>
      <c r="O21" s="99" t="s">
        <v>51</v>
      </c>
      <c r="P21" s="99" t="s">
        <v>51</v>
      </c>
      <c r="Q21" s="99" t="s">
        <v>51</v>
      </c>
      <c r="R21" s="99" t="s">
        <v>51</v>
      </c>
      <c r="S21" s="99" t="s">
        <v>51</v>
      </c>
      <c r="T21" s="99" t="s">
        <v>51</v>
      </c>
      <c r="U21" s="99" t="s">
        <v>51</v>
      </c>
      <c r="V21" s="99" t="s">
        <v>51</v>
      </c>
      <c r="W21" s="99" t="s">
        <v>51</v>
      </c>
      <c r="X21" s="100">
        <f>COUNTIF(D21:W21,"p")</f>
        <v>20</v>
      </c>
      <c r="Y21" s="100">
        <f>COUNTIF(D21:W21,"]")</f>
        <v>0</v>
      </c>
      <c r="Z21" s="100">
        <f>COUNTIF(D21:W21,"Ï")</f>
        <v>0</v>
      </c>
      <c r="AA21" s="100">
        <f t="shared" si="3"/>
        <v>40</v>
      </c>
    </row>
    <row r="22" spans="1:27" ht="21.75" customHeight="1">
      <c r="A22" s="7"/>
      <c r="B22" s="94">
        <f>'STD-8'!D17</f>
        <v>16</v>
      </c>
      <c r="C22" s="43" t="str">
        <f>'STD-8'!E17</f>
        <v>piT\li si(nilib(ni Bi&amp;KiiBiie</v>
      </c>
      <c r="D22" s="99" t="s">
        <v>51</v>
      </c>
      <c r="E22" s="99" t="s">
        <v>51</v>
      </c>
      <c r="F22" s="99" t="s">
        <v>51</v>
      </c>
      <c r="G22" s="99" t="s">
        <v>51</v>
      </c>
      <c r="H22" s="99" t="s">
        <v>51</v>
      </c>
      <c r="I22" s="99" t="s">
        <v>51</v>
      </c>
      <c r="J22" s="99" t="s">
        <v>51</v>
      </c>
      <c r="K22" s="99" t="s">
        <v>51</v>
      </c>
      <c r="L22" s="99" t="s">
        <v>51</v>
      </c>
      <c r="M22" s="99" t="s">
        <v>51</v>
      </c>
      <c r="N22" s="99" t="s">
        <v>51</v>
      </c>
      <c r="O22" s="99" t="s">
        <v>51</v>
      </c>
      <c r="P22" s="99" t="s">
        <v>51</v>
      </c>
      <c r="Q22" s="99" t="s">
        <v>51</v>
      </c>
      <c r="R22" s="99" t="s">
        <v>51</v>
      </c>
      <c r="S22" s="99" t="s">
        <v>51</v>
      </c>
      <c r="T22" s="99" t="s">
        <v>51</v>
      </c>
      <c r="U22" s="99" t="s">
        <v>51</v>
      </c>
      <c r="V22" s="99" t="s">
        <v>51</v>
      </c>
      <c r="W22" s="99" t="s">
        <v>51</v>
      </c>
      <c r="X22" s="100">
        <f>COUNTIF(D22:W22,"p")</f>
        <v>20</v>
      </c>
      <c r="Y22" s="100">
        <f>COUNTIF(D22:W22,"]")</f>
        <v>0</v>
      </c>
      <c r="Z22" s="100">
        <f>COUNTIF(D22:W22,"Ï")</f>
        <v>0</v>
      </c>
      <c r="AA22" s="100">
        <f t="shared" si="3"/>
        <v>40</v>
      </c>
    </row>
    <row r="23" spans="1:27" ht="21.75" customHeight="1">
      <c r="A23" s="7"/>
      <c r="B23" s="94"/>
      <c r="C23" s="43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  <c r="Y23" s="100"/>
      <c r="Z23" s="100"/>
      <c r="AA23" s="100"/>
    </row>
    <row r="24" spans="1:27" ht="21.75" customHeight="1">
      <c r="A24" s="7"/>
      <c r="B24" s="94"/>
      <c r="C24" s="43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0"/>
      <c r="Y24" s="100"/>
      <c r="Z24" s="100"/>
      <c r="AA24" s="100"/>
    </row>
    <row r="25" spans="1:27" ht="21.7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21.7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21.7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21.7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21.7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21.7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21.7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14.25" customHeight="1"/>
    <row r="33" ht="14.25" customHeight="1"/>
    <row r="34" spans="3:26" ht="18.75">
      <c r="C34" s="5"/>
      <c r="D34" s="5"/>
      <c r="E34" s="5"/>
      <c r="F34" s="110" t="s">
        <v>32</v>
      </c>
      <c r="G34" s="110"/>
      <c r="H34" s="110"/>
      <c r="I34" s="110"/>
      <c r="J34" s="110"/>
      <c r="N34" s="61"/>
      <c r="O34" s="61"/>
      <c r="P34" s="61"/>
      <c r="Q34" s="110" t="s">
        <v>33</v>
      </c>
      <c r="R34" s="110"/>
      <c r="S34" s="110"/>
      <c r="T34" s="110"/>
      <c r="U34" s="110"/>
      <c r="V34" s="61"/>
      <c r="W34" s="61"/>
      <c r="X34" s="61"/>
      <c r="Y34" s="61"/>
      <c r="Z34" s="61"/>
    </row>
    <row r="35" ht="7.5" customHeight="1"/>
    <row r="36" ht="7.5" customHeight="1"/>
    <row r="37" ht="7.5" customHeight="1"/>
  </sheetData>
  <sheetProtection/>
  <mergeCells count="14">
    <mergeCell ref="F34:J34"/>
    <mergeCell ref="Q34:U34"/>
    <mergeCell ref="B5:B6"/>
    <mergeCell ref="C5:C6"/>
    <mergeCell ref="D5:W5"/>
    <mergeCell ref="X5:AA5"/>
    <mergeCell ref="B2:AA2"/>
    <mergeCell ref="B3:AA3"/>
    <mergeCell ref="S4:X4"/>
    <mergeCell ref="B4:D4"/>
    <mergeCell ref="E4:I4"/>
    <mergeCell ref="J4:O4"/>
    <mergeCell ref="P4:R4"/>
    <mergeCell ref="Y4:AA4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80" zoomScaleNormal="80" zoomScalePageLayoutView="0" workbookViewId="0" topLeftCell="D15">
      <selection activeCell="B4" sqref="B4:J4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28125" style="1" customWidth="1"/>
    <col min="4" max="23" width="6.00390625" style="1" customWidth="1"/>
    <col min="24" max="27" width="4.7109375" style="1" customWidth="1"/>
    <col min="28" max="28" width="1.57421875" style="1" customWidth="1"/>
    <col min="29" max="16384" width="4.28125" style="1" customWidth="1"/>
  </cols>
  <sheetData>
    <row r="1" ht="7.5" customHeight="1"/>
    <row r="2" spans="2:27" s="2" customFormat="1" ht="42.75" customHeight="1">
      <c r="B2" s="130" t="s">
        <v>154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2:27" s="2" customFormat="1" ht="29.25" customHeight="1">
      <c r="B3" s="131" t="s">
        <v>240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</row>
    <row r="4" spans="2:27" s="36" customFormat="1" ht="28.5" customHeight="1">
      <c r="B4" s="132" t="s">
        <v>189</v>
      </c>
      <c r="C4" s="132"/>
      <c r="D4" s="132"/>
      <c r="E4" s="133" t="s">
        <v>438</v>
      </c>
      <c r="F4" s="133"/>
      <c r="G4" s="133"/>
      <c r="H4" s="133"/>
      <c r="I4" s="133"/>
      <c r="J4" s="134" t="s">
        <v>185</v>
      </c>
      <c r="K4" s="134"/>
      <c r="L4" s="134"/>
      <c r="M4" s="134"/>
      <c r="N4" s="134"/>
      <c r="O4" s="134"/>
      <c r="P4" s="133" t="s">
        <v>2</v>
      </c>
      <c r="Q4" s="133"/>
      <c r="R4" s="133"/>
      <c r="S4" s="132" t="s">
        <v>153</v>
      </c>
      <c r="T4" s="132"/>
      <c r="U4" s="132"/>
      <c r="V4" s="132"/>
      <c r="W4" s="132"/>
      <c r="X4" s="132"/>
      <c r="Y4" s="133">
        <v>20</v>
      </c>
      <c r="Z4" s="133"/>
      <c r="AA4" s="133"/>
    </row>
    <row r="5" spans="2:27" ht="51" customHeight="1">
      <c r="B5" s="122" t="s">
        <v>0</v>
      </c>
      <c r="C5" s="122" t="s">
        <v>3</v>
      </c>
      <c r="D5" s="123" t="s">
        <v>4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4" t="s">
        <v>6</v>
      </c>
      <c r="Y5" s="124"/>
      <c r="Z5" s="124"/>
      <c r="AA5" s="124"/>
    </row>
    <row r="6" spans="2:27" ht="364.5" customHeight="1">
      <c r="B6" s="122"/>
      <c r="C6" s="122"/>
      <c r="D6" s="215" t="s">
        <v>199</v>
      </c>
      <c r="E6" s="215" t="s">
        <v>200</v>
      </c>
      <c r="F6" s="215" t="s">
        <v>201</v>
      </c>
      <c r="G6" s="215" t="s">
        <v>202</v>
      </c>
      <c r="H6" s="215" t="s">
        <v>203</v>
      </c>
      <c r="I6" s="215" t="s">
        <v>204</v>
      </c>
      <c r="J6" s="215" t="s">
        <v>205</v>
      </c>
      <c r="K6" s="215" t="s">
        <v>206</v>
      </c>
      <c r="L6" s="215" t="s">
        <v>207</v>
      </c>
      <c r="M6" s="215" t="s">
        <v>208</v>
      </c>
      <c r="N6" s="215" t="s">
        <v>209</v>
      </c>
      <c r="O6" s="215" t="s">
        <v>210</v>
      </c>
      <c r="P6" s="215" t="s">
        <v>211</v>
      </c>
      <c r="Q6" s="215" t="s">
        <v>212</v>
      </c>
      <c r="R6" s="215" t="s">
        <v>213</v>
      </c>
      <c r="S6" s="215" t="s">
        <v>214</v>
      </c>
      <c r="T6" s="215" t="s">
        <v>215</v>
      </c>
      <c r="U6" s="215" t="s">
        <v>216</v>
      </c>
      <c r="V6" s="215" t="s">
        <v>217</v>
      </c>
      <c r="W6" s="215" t="s">
        <v>218</v>
      </c>
      <c r="X6" s="98" t="s">
        <v>51</v>
      </c>
      <c r="Y6" s="98" t="s">
        <v>76</v>
      </c>
      <c r="Z6" s="98" t="s">
        <v>52</v>
      </c>
      <c r="AA6" s="97" t="s">
        <v>237</v>
      </c>
    </row>
    <row r="7" spans="1:27" ht="21.75" customHeight="1">
      <c r="A7" s="7"/>
      <c r="B7" s="94">
        <f>'STD-8'!D2</f>
        <v>1</v>
      </c>
      <c r="C7" s="43" t="str">
        <f>'STD-8'!E2</f>
        <v>ci)hiNi wivili*sIh Birtik#miir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 t="s">
        <v>51</v>
      </c>
      <c r="O7" s="99" t="s">
        <v>51</v>
      </c>
      <c r="P7" s="99" t="s">
        <v>51</v>
      </c>
      <c r="Q7" s="99" t="s">
        <v>51</v>
      </c>
      <c r="R7" s="99" t="s">
        <v>51</v>
      </c>
      <c r="S7" s="99" t="s">
        <v>51</v>
      </c>
      <c r="T7" s="99" t="s">
        <v>51</v>
      </c>
      <c r="U7" s="99" t="s">
        <v>51</v>
      </c>
      <c r="V7" s="99" t="s">
        <v>51</v>
      </c>
      <c r="W7" s="99" t="s">
        <v>51</v>
      </c>
      <c r="X7" s="100">
        <f aca="true" t="shared" si="0" ref="X7:X20">COUNTIF(D7:W7,"p")</f>
        <v>20</v>
      </c>
      <c r="Y7" s="100">
        <f aca="true" t="shared" si="1" ref="Y7:Y20">COUNTIF(D7:W7,"]")</f>
        <v>0</v>
      </c>
      <c r="Z7" s="100">
        <f aca="true" t="shared" si="2" ref="Z7:Z20">COUNTIF(D7:W7,"Ï")</f>
        <v>0</v>
      </c>
      <c r="AA7" s="100">
        <f>ROUND(X7*40/20,0)</f>
        <v>40</v>
      </c>
    </row>
    <row r="8" spans="1:27" ht="21.75" customHeight="1">
      <c r="A8" s="7"/>
      <c r="B8" s="94">
        <f>'STD-8'!D3</f>
        <v>2</v>
      </c>
      <c r="C8" s="43" t="str">
        <f>'STD-8'!E3</f>
        <v>Qik(r sii*hli jsivItiJ</v>
      </c>
      <c r="D8" s="99" t="s">
        <v>51</v>
      </c>
      <c r="E8" s="99" t="s">
        <v>51</v>
      </c>
      <c r="F8" s="99" t="s">
        <v>51</v>
      </c>
      <c r="G8" s="99" t="s">
        <v>51</v>
      </c>
      <c r="H8" s="99" t="s">
        <v>76</v>
      </c>
      <c r="I8" s="99" t="s">
        <v>51</v>
      </c>
      <c r="J8" s="99" t="s">
        <v>51</v>
      </c>
      <c r="K8" s="99" t="s">
        <v>52</v>
      </c>
      <c r="L8" s="99" t="s">
        <v>51</v>
      </c>
      <c r="M8" s="99" t="s">
        <v>76</v>
      </c>
      <c r="N8" s="99" t="s">
        <v>51</v>
      </c>
      <c r="O8" s="99" t="s">
        <v>76</v>
      </c>
      <c r="P8" s="99" t="s">
        <v>51</v>
      </c>
      <c r="Q8" s="99" t="s">
        <v>51</v>
      </c>
      <c r="R8" s="99" t="s">
        <v>51</v>
      </c>
      <c r="S8" s="99" t="s">
        <v>76</v>
      </c>
      <c r="T8" s="99" t="s">
        <v>51</v>
      </c>
      <c r="U8" s="99" t="s">
        <v>51</v>
      </c>
      <c r="V8" s="99" t="s">
        <v>76</v>
      </c>
      <c r="W8" s="99" t="s">
        <v>51</v>
      </c>
      <c r="X8" s="100">
        <f t="shared" si="0"/>
        <v>14</v>
      </c>
      <c r="Y8" s="100">
        <f t="shared" si="1"/>
        <v>5</v>
      </c>
      <c r="Z8" s="100">
        <f t="shared" si="2"/>
        <v>1</v>
      </c>
      <c r="AA8" s="100">
        <f aca="true" t="shared" si="3" ref="AA8:AA20">ROUND(X8*40/20,0)</f>
        <v>28</v>
      </c>
    </row>
    <row r="9" spans="1:27" ht="21.75" customHeight="1">
      <c r="A9" s="7"/>
      <c r="B9" s="94">
        <f>'STD-8'!D4</f>
        <v>3</v>
      </c>
      <c r="C9" s="43" t="str">
        <f>'STD-8'!E4</f>
        <v>d\siie sIjyik#miir aIbiiBiie</v>
      </c>
      <c r="D9" s="99" t="s">
        <v>76</v>
      </c>
      <c r="E9" s="99" t="s">
        <v>51</v>
      </c>
      <c r="F9" s="99" t="s">
        <v>51</v>
      </c>
      <c r="G9" s="99" t="s">
        <v>51</v>
      </c>
      <c r="H9" s="99" t="s">
        <v>76</v>
      </c>
      <c r="I9" s="99" t="s">
        <v>76</v>
      </c>
      <c r="J9" s="99" t="s">
        <v>51</v>
      </c>
      <c r="K9" s="99" t="s">
        <v>51</v>
      </c>
      <c r="L9" s="99" t="s">
        <v>51</v>
      </c>
      <c r="M9" s="99" t="s">
        <v>51</v>
      </c>
      <c r="N9" s="99" t="s">
        <v>51</v>
      </c>
      <c r="O9" s="99" t="s">
        <v>51</v>
      </c>
      <c r="P9" s="99" t="s">
        <v>51</v>
      </c>
      <c r="Q9" s="99" t="s">
        <v>76</v>
      </c>
      <c r="R9" s="99" t="s">
        <v>51</v>
      </c>
      <c r="S9" s="99" t="s">
        <v>51</v>
      </c>
      <c r="T9" s="99" t="s">
        <v>51</v>
      </c>
      <c r="U9" s="99" t="s">
        <v>51</v>
      </c>
      <c r="V9" s="99" t="s">
        <v>51</v>
      </c>
      <c r="W9" s="99" t="s">
        <v>51</v>
      </c>
      <c r="X9" s="100">
        <f t="shared" si="0"/>
        <v>16</v>
      </c>
      <c r="Y9" s="100">
        <f t="shared" si="1"/>
        <v>4</v>
      </c>
      <c r="Z9" s="100">
        <f t="shared" si="2"/>
        <v>0</v>
      </c>
      <c r="AA9" s="100">
        <f t="shared" si="3"/>
        <v>32</v>
      </c>
    </row>
    <row r="10" spans="1:27" ht="21.75" customHeight="1">
      <c r="A10" s="7"/>
      <c r="B10" s="94">
        <f>'STD-8'!D5</f>
        <v>4</v>
      </c>
      <c r="C10" s="43" t="str">
        <f>'STD-8'!E5</f>
        <v>riviL mih\Si rm(SiBiie</v>
      </c>
      <c r="D10" s="99" t="s">
        <v>51</v>
      </c>
      <c r="E10" s="99" t="s">
        <v>51</v>
      </c>
      <c r="F10" s="99" t="s">
        <v>76</v>
      </c>
      <c r="G10" s="99" t="s">
        <v>51</v>
      </c>
      <c r="H10" s="99" t="s">
        <v>51</v>
      </c>
      <c r="I10" s="99" t="s">
        <v>51</v>
      </c>
      <c r="J10" s="99" t="s">
        <v>51</v>
      </c>
      <c r="K10" s="99" t="s">
        <v>51</v>
      </c>
      <c r="L10" s="99" t="s">
        <v>51</v>
      </c>
      <c r="M10" s="99" t="s">
        <v>51</v>
      </c>
      <c r="N10" s="99" t="s">
        <v>51</v>
      </c>
      <c r="O10" s="99" t="s">
        <v>51</v>
      </c>
      <c r="P10" s="99" t="s">
        <v>51</v>
      </c>
      <c r="Q10" s="99" t="s">
        <v>76</v>
      </c>
      <c r="R10" s="99" t="s">
        <v>51</v>
      </c>
      <c r="S10" s="99" t="s">
        <v>76</v>
      </c>
      <c r="T10" s="99" t="s">
        <v>51</v>
      </c>
      <c r="U10" s="99" t="s">
        <v>51</v>
      </c>
      <c r="V10" s="99" t="s">
        <v>51</v>
      </c>
      <c r="W10" s="99" t="s">
        <v>51</v>
      </c>
      <c r="X10" s="100">
        <f t="shared" si="0"/>
        <v>17</v>
      </c>
      <c r="Y10" s="100">
        <f t="shared" si="1"/>
        <v>3</v>
      </c>
      <c r="Z10" s="100">
        <f t="shared" si="2"/>
        <v>0</v>
      </c>
      <c r="AA10" s="100">
        <f t="shared" si="3"/>
        <v>34</v>
      </c>
    </row>
    <row r="11" spans="1:27" ht="21.75" customHeight="1">
      <c r="A11" s="7"/>
      <c r="B11" s="94">
        <f>'STD-8'!D6</f>
        <v>5</v>
      </c>
      <c r="C11" s="43" t="str">
        <f>'STD-8'!E6</f>
        <v>piT\li piiWi^k#miir g_NivItiBiie</v>
      </c>
      <c r="D11" s="99" t="s">
        <v>76</v>
      </c>
      <c r="E11" s="99" t="s">
        <v>76</v>
      </c>
      <c r="F11" s="99" t="s">
        <v>51</v>
      </c>
      <c r="G11" s="99" t="s">
        <v>51</v>
      </c>
      <c r="H11" s="99" t="s">
        <v>76</v>
      </c>
      <c r="I11" s="99" t="s">
        <v>51</v>
      </c>
      <c r="J11" s="99" t="s">
        <v>76</v>
      </c>
      <c r="K11" s="99" t="s">
        <v>51</v>
      </c>
      <c r="L11" s="99" t="s">
        <v>51</v>
      </c>
      <c r="M11" s="99" t="s">
        <v>76</v>
      </c>
      <c r="N11" s="99" t="s">
        <v>51</v>
      </c>
      <c r="O11" s="99" t="s">
        <v>52</v>
      </c>
      <c r="P11" s="99" t="s">
        <v>51</v>
      </c>
      <c r="Q11" s="99" t="s">
        <v>76</v>
      </c>
      <c r="R11" s="99" t="s">
        <v>76</v>
      </c>
      <c r="S11" s="99" t="s">
        <v>51</v>
      </c>
      <c r="T11" s="99" t="s">
        <v>51</v>
      </c>
      <c r="U11" s="99" t="s">
        <v>76</v>
      </c>
      <c r="V11" s="99" t="s">
        <v>51</v>
      </c>
      <c r="W11" s="99" t="s">
        <v>51</v>
      </c>
      <c r="X11" s="100">
        <f t="shared" si="0"/>
        <v>11</v>
      </c>
      <c r="Y11" s="100">
        <f t="shared" si="1"/>
        <v>8</v>
      </c>
      <c r="Z11" s="100">
        <f t="shared" si="2"/>
        <v>1</v>
      </c>
      <c r="AA11" s="100">
        <f t="shared" si="3"/>
        <v>22</v>
      </c>
    </row>
    <row r="12" spans="1:27" ht="21.75" customHeight="1">
      <c r="A12" s="7"/>
      <c r="B12" s="94">
        <f>'STD-8'!D7</f>
        <v>6</v>
      </c>
      <c r="C12" s="43" t="str">
        <f>'STD-8'!E7</f>
        <v>si(lIk&amp; dSirWiJ tilisIgiJ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51</v>
      </c>
      <c r="I12" s="99" t="s">
        <v>51</v>
      </c>
      <c r="J12" s="99" t="s">
        <v>51</v>
      </c>
      <c r="K12" s="99" t="s">
        <v>51</v>
      </c>
      <c r="L12" s="99" t="s">
        <v>51</v>
      </c>
      <c r="M12" s="99" t="s">
        <v>76</v>
      </c>
      <c r="N12" s="99" t="s">
        <v>51</v>
      </c>
      <c r="O12" s="99" t="s">
        <v>51</v>
      </c>
      <c r="P12" s="99" t="s">
        <v>51</v>
      </c>
      <c r="Q12" s="99" t="s">
        <v>51</v>
      </c>
      <c r="R12" s="99" t="s">
        <v>76</v>
      </c>
      <c r="S12" s="99" t="s">
        <v>51</v>
      </c>
      <c r="T12" s="99" t="s">
        <v>51</v>
      </c>
      <c r="U12" s="99" t="s">
        <v>51</v>
      </c>
      <c r="V12" s="99" t="s">
        <v>51</v>
      </c>
      <c r="W12" s="99" t="s">
        <v>51</v>
      </c>
      <c r="X12" s="100">
        <f t="shared" si="0"/>
        <v>18</v>
      </c>
      <c r="Y12" s="100">
        <f t="shared" si="1"/>
        <v>2</v>
      </c>
      <c r="Z12" s="100">
        <f t="shared" si="2"/>
        <v>0</v>
      </c>
      <c r="AA12" s="100">
        <f t="shared" si="3"/>
        <v>36</v>
      </c>
    </row>
    <row r="13" spans="1:27" ht="21.75" customHeight="1">
      <c r="A13" s="7"/>
      <c r="B13" s="94">
        <f>'STD-8'!D8</f>
        <v>7</v>
      </c>
      <c r="C13" s="43" t="str">
        <f>'STD-8'!E8</f>
        <v>zilii aj#^ni*soih *vik`mi*soih</v>
      </c>
      <c r="D13" s="99" t="s">
        <v>51</v>
      </c>
      <c r="E13" s="99" t="s">
        <v>51</v>
      </c>
      <c r="F13" s="99" t="s">
        <v>51</v>
      </c>
      <c r="G13" s="99" t="s">
        <v>51</v>
      </c>
      <c r="H13" s="99" t="s">
        <v>51</v>
      </c>
      <c r="I13" s="99" t="s">
        <v>51</v>
      </c>
      <c r="J13" s="99" t="s">
        <v>51</v>
      </c>
      <c r="K13" s="99" t="s">
        <v>51</v>
      </c>
      <c r="L13" s="99" t="s">
        <v>51</v>
      </c>
      <c r="M13" s="99" t="s">
        <v>76</v>
      </c>
      <c r="N13" s="99" t="s">
        <v>51</v>
      </c>
      <c r="O13" s="99" t="s">
        <v>51</v>
      </c>
      <c r="P13" s="99" t="s">
        <v>51</v>
      </c>
      <c r="Q13" s="99" t="s">
        <v>51</v>
      </c>
      <c r="R13" s="99" t="s">
        <v>51</v>
      </c>
      <c r="S13" s="99" t="s">
        <v>51</v>
      </c>
      <c r="T13" s="99" t="s">
        <v>51</v>
      </c>
      <c r="U13" s="99" t="s">
        <v>51</v>
      </c>
      <c r="V13" s="99" t="s">
        <v>76</v>
      </c>
      <c r="W13" s="99" t="s">
        <v>51</v>
      </c>
      <c r="X13" s="100">
        <f t="shared" si="0"/>
        <v>18</v>
      </c>
      <c r="Y13" s="100">
        <f t="shared" si="1"/>
        <v>2</v>
      </c>
      <c r="Z13" s="100">
        <f t="shared" si="2"/>
        <v>0</v>
      </c>
      <c r="AA13" s="100">
        <f t="shared" si="3"/>
        <v>36</v>
      </c>
    </row>
    <row r="14" spans="1:27" ht="21.75" customHeight="1">
      <c r="A14" s="7"/>
      <c r="B14" s="94">
        <f>'STD-8'!D9</f>
        <v>8</v>
      </c>
      <c r="C14" s="43" t="str">
        <f>'STD-8'!E9</f>
        <v>Qik(r *Silpiib(ni s(owiiJ</v>
      </c>
      <c r="D14" s="99" t="s">
        <v>51</v>
      </c>
      <c r="E14" s="99" t="s">
        <v>51</v>
      </c>
      <c r="F14" s="99" t="s">
        <v>51</v>
      </c>
      <c r="G14" s="99" t="s">
        <v>51</v>
      </c>
      <c r="H14" s="99" t="s">
        <v>76</v>
      </c>
      <c r="I14" s="99" t="s">
        <v>51</v>
      </c>
      <c r="J14" s="99" t="s">
        <v>76</v>
      </c>
      <c r="K14" s="99" t="s">
        <v>51</v>
      </c>
      <c r="L14" s="99" t="s">
        <v>51</v>
      </c>
      <c r="M14" s="99" t="s">
        <v>51</v>
      </c>
      <c r="N14" s="99" t="s">
        <v>76</v>
      </c>
      <c r="O14" s="99" t="s">
        <v>51</v>
      </c>
      <c r="P14" s="99" t="s">
        <v>51</v>
      </c>
      <c r="Q14" s="99" t="s">
        <v>51</v>
      </c>
      <c r="R14" s="99" t="s">
        <v>51</v>
      </c>
      <c r="S14" s="99" t="s">
        <v>51</v>
      </c>
      <c r="T14" s="99" t="s">
        <v>76</v>
      </c>
      <c r="U14" s="99" t="s">
        <v>51</v>
      </c>
      <c r="V14" s="99" t="s">
        <v>76</v>
      </c>
      <c r="W14" s="99" t="s">
        <v>51</v>
      </c>
      <c r="X14" s="100">
        <f t="shared" si="0"/>
        <v>15</v>
      </c>
      <c r="Y14" s="100">
        <f t="shared" si="1"/>
        <v>5</v>
      </c>
      <c r="Z14" s="100">
        <f t="shared" si="2"/>
        <v>0</v>
      </c>
      <c r="AA14" s="100">
        <f t="shared" si="3"/>
        <v>30</v>
      </c>
    </row>
    <row r="15" spans="1:27" ht="21.75" customHeight="1">
      <c r="A15" s="7"/>
      <c r="B15" s="94">
        <f>'STD-8'!D10</f>
        <v>9</v>
      </c>
      <c r="C15" s="43" t="str">
        <f>'STD-8'!E10</f>
        <v>Qik(r jigiV*tib(ni BiliiJ</v>
      </c>
      <c r="D15" s="99" t="s">
        <v>51</v>
      </c>
      <c r="E15" s="99" t="s">
        <v>51</v>
      </c>
      <c r="F15" s="99" t="s">
        <v>51</v>
      </c>
      <c r="G15" s="99" t="s">
        <v>51</v>
      </c>
      <c r="H15" s="99" t="s">
        <v>76</v>
      </c>
      <c r="I15" s="99" t="s">
        <v>51</v>
      </c>
      <c r="J15" s="99" t="s">
        <v>51</v>
      </c>
      <c r="K15" s="99" t="s">
        <v>76</v>
      </c>
      <c r="L15" s="99" t="s">
        <v>51</v>
      </c>
      <c r="M15" s="99" t="s">
        <v>51</v>
      </c>
      <c r="N15" s="99" t="s">
        <v>76</v>
      </c>
      <c r="O15" s="99" t="s">
        <v>76</v>
      </c>
      <c r="P15" s="99" t="s">
        <v>51</v>
      </c>
      <c r="Q15" s="99" t="s">
        <v>51</v>
      </c>
      <c r="R15" s="99" t="s">
        <v>51</v>
      </c>
      <c r="S15" s="99" t="s">
        <v>51</v>
      </c>
      <c r="T15" s="99" t="s">
        <v>76</v>
      </c>
      <c r="U15" s="99" t="s">
        <v>51</v>
      </c>
      <c r="V15" s="99" t="s">
        <v>52</v>
      </c>
      <c r="W15" s="99" t="s">
        <v>51</v>
      </c>
      <c r="X15" s="100">
        <f t="shared" si="0"/>
        <v>14</v>
      </c>
      <c r="Y15" s="100">
        <f t="shared" si="1"/>
        <v>5</v>
      </c>
      <c r="Z15" s="100">
        <f t="shared" si="2"/>
        <v>1</v>
      </c>
      <c r="AA15" s="100">
        <f t="shared" si="3"/>
        <v>28</v>
      </c>
    </row>
    <row r="16" spans="1:27" ht="21.75" customHeight="1">
      <c r="A16" s="7"/>
      <c r="B16" s="94">
        <f>'STD-8'!D11</f>
        <v>10</v>
      </c>
      <c r="C16" s="43" t="str">
        <f>'STD-8'!E11</f>
        <v>Qik(r r&amp;ok#b(ni m_k\Sik#miir</v>
      </c>
      <c r="D16" s="99" t="s">
        <v>51</v>
      </c>
      <c r="E16" s="99" t="s">
        <v>76</v>
      </c>
      <c r="F16" s="99" t="s">
        <v>51</v>
      </c>
      <c r="G16" s="99" t="s">
        <v>51</v>
      </c>
      <c r="H16" s="99" t="s">
        <v>51</v>
      </c>
      <c r="I16" s="99" t="s">
        <v>51</v>
      </c>
      <c r="J16" s="99" t="s">
        <v>76</v>
      </c>
      <c r="K16" s="99" t="s">
        <v>51</v>
      </c>
      <c r="L16" s="99" t="s">
        <v>76</v>
      </c>
      <c r="M16" s="99" t="s">
        <v>76</v>
      </c>
      <c r="N16" s="99" t="s">
        <v>51</v>
      </c>
      <c r="O16" s="99" t="s">
        <v>51</v>
      </c>
      <c r="P16" s="99" t="s">
        <v>76</v>
      </c>
      <c r="Q16" s="99" t="s">
        <v>51</v>
      </c>
      <c r="R16" s="99" t="s">
        <v>76</v>
      </c>
      <c r="S16" s="99" t="s">
        <v>51</v>
      </c>
      <c r="T16" s="99" t="s">
        <v>76</v>
      </c>
      <c r="U16" s="99" t="s">
        <v>51</v>
      </c>
      <c r="V16" s="99" t="s">
        <v>51</v>
      </c>
      <c r="W16" s="99" t="s">
        <v>51</v>
      </c>
      <c r="X16" s="100">
        <f t="shared" si="0"/>
        <v>13</v>
      </c>
      <c r="Y16" s="100">
        <f t="shared" si="1"/>
        <v>7</v>
      </c>
      <c r="Z16" s="100">
        <f t="shared" si="2"/>
        <v>0</v>
      </c>
      <c r="AA16" s="100">
        <f t="shared" si="3"/>
        <v>26</v>
      </c>
    </row>
    <row r="17" spans="1:27" ht="21.75" customHeight="1">
      <c r="A17" s="7"/>
      <c r="B17" s="94">
        <f>'STD-8'!D12</f>
        <v>11</v>
      </c>
      <c r="C17" s="43" t="str">
        <f>'STD-8'!E12</f>
        <v>p{jipi*ti p|nimi *vini(dBiie </v>
      </c>
      <c r="D17" s="99" t="s">
        <v>76</v>
      </c>
      <c r="E17" s="99" t="s">
        <v>51</v>
      </c>
      <c r="F17" s="99" t="s">
        <v>51</v>
      </c>
      <c r="G17" s="99" t="s">
        <v>51</v>
      </c>
      <c r="H17" s="99" t="s">
        <v>51</v>
      </c>
      <c r="I17" s="99" t="s">
        <v>76</v>
      </c>
      <c r="J17" s="99" t="s">
        <v>76</v>
      </c>
      <c r="K17" s="99" t="s">
        <v>51</v>
      </c>
      <c r="L17" s="99" t="s">
        <v>51</v>
      </c>
      <c r="M17" s="99" t="s">
        <v>51</v>
      </c>
      <c r="N17" s="99" t="s">
        <v>51</v>
      </c>
      <c r="O17" s="99" t="s">
        <v>51</v>
      </c>
      <c r="P17" s="99" t="s">
        <v>51</v>
      </c>
      <c r="Q17" s="99" t="s">
        <v>76</v>
      </c>
      <c r="R17" s="99" t="s">
        <v>51</v>
      </c>
      <c r="S17" s="99" t="s">
        <v>51</v>
      </c>
      <c r="T17" s="99" t="s">
        <v>51</v>
      </c>
      <c r="U17" s="99" t="s">
        <v>51</v>
      </c>
      <c r="V17" s="99" t="s">
        <v>51</v>
      </c>
      <c r="W17" s="99" t="s">
        <v>51</v>
      </c>
      <c r="X17" s="100">
        <f t="shared" si="0"/>
        <v>16</v>
      </c>
      <c r="Y17" s="100">
        <f t="shared" si="1"/>
        <v>4</v>
      </c>
      <c r="Z17" s="100">
        <f t="shared" si="2"/>
        <v>0</v>
      </c>
      <c r="AA17" s="100">
        <f t="shared" si="3"/>
        <v>32</v>
      </c>
    </row>
    <row r="18" spans="1:27" ht="21.75" customHeight="1">
      <c r="A18" s="7"/>
      <c r="B18" s="94">
        <f>'STD-8'!D13</f>
        <v>12</v>
      </c>
      <c r="C18" s="43" t="str">
        <f>'STD-8'!E13</f>
        <v>riviL p|nimib(ni rm(SiBiie</v>
      </c>
      <c r="D18" s="99" t="s">
        <v>51</v>
      </c>
      <c r="E18" s="99" t="s">
        <v>52</v>
      </c>
      <c r="F18" s="99" t="s">
        <v>51</v>
      </c>
      <c r="G18" s="99" t="s">
        <v>51</v>
      </c>
      <c r="H18" s="99" t="s">
        <v>52</v>
      </c>
      <c r="I18" s="99" t="s">
        <v>51</v>
      </c>
      <c r="J18" s="99" t="s">
        <v>76</v>
      </c>
      <c r="K18" s="99" t="s">
        <v>51</v>
      </c>
      <c r="L18" s="99" t="s">
        <v>51</v>
      </c>
      <c r="M18" s="99" t="s">
        <v>76</v>
      </c>
      <c r="N18" s="99" t="s">
        <v>51</v>
      </c>
      <c r="O18" s="99" t="s">
        <v>76</v>
      </c>
      <c r="P18" s="99" t="s">
        <v>51</v>
      </c>
      <c r="Q18" s="99" t="s">
        <v>76</v>
      </c>
      <c r="R18" s="99" t="s">
        <v>51</v>
      </c>
      <c r="S18" s="99" t="s">
        <v>52</v>
      </c>
      <c r="T18" s="99" t="s">
        <v>51</v>
      </c>
      <c r="U18" s="99" t="s">
        <v>51</v>
      </c>
      <c r="V18" s="99" t="s">
        <v>52</v>
      </c>
      <c r="W18" s="99" t="s">
        <v>51</v>
      </c>
      <c r="X18" s="100">
        <f t="shared" si="0"/>
        <v>12</v>
      </c>
      <c r="Y18" s="100">
        <f t="shared" si="1"/>
        <v>4</v>
      </c>
      <c r="Z18" s="100">
        <f t="shared" si="2"/>
        <v>4</v>
      </c>
      <c r="AA18" s="100">
        <f t="shared" si="3"/>
        <v>24</v>
      </c>
    </row>
    <row r="19" spans="1:27" ht="21.75" customHeight="1">
      <c r="A19" s="7"/>
      <c r="B19" s="94">
        <f>'STD-8'!D14</f>
        <v>13</v>
      </c>
      <c r="C19" s="43" t="str">
        <f>'STD-8'!E14</f>
        <v>piT\li *vi*wib(ni kmil(Sik#miir</v>
      </c>
      <c r="D19" s="99" t="s">
        <v>51</v>
      </c>
      <c r="E19" s="99" t="s">
        <v>51</v>
      </c>
      <c r="F19" s="99" t="s">
        <v>76</v>
      </c>
      <c r="G19" s="99" t="s">
        <v>51</v>
      </c>
      <c r="H19" s="99" t="s">
        <v>51</v>
      </c>
      <c r="I19" s="99" t="s">
        <v>51</v>
      </c>
      <c r="J19" s="99" t="s">
        <v>51</v>
      </c>
      <c r="K19" s="99" t="s">
        <v>51</v>
      </c>
      <c r="L19" s="99" t="s">
        <v>51</v>
      </c>
      <c r="M19" s="99" t="s">
        <v>51</v>
      </c>
      <c r="N19" s="99" t="s">
        <v>51</v>
      </c>
      <c r="O19" s="99" t="s">
        <v>51</v>
      </c>
      <c r="P19" s="99" t="s">
        <v>76</v>
      </c>
      <c r="Q19" s="99" t="s">
        <v>76</v>
      </c>
      <c r="R19" s="99" t="s">
        <v>76</v>
      </c>
      <c r="S19" s="99" t="s">
        <v>51</v>
      </c>
      <c r="T19" s="99" t="s">
        <v>51</v>
      </c>
      <c r="U19" s="99" t="s">
        <v>76</v>
      </c>
      <c r="V19" s="99" t="s">
        <v>51</v>
      </c>
      <c r="W19" s="99" t="s">
        <v>51</v>
      </c>
      <c r="X19" s="100">
        <f t="shared" si="0"/>
        <v>15</v>
      </c>
      <c r="Y19" s="100">
        <f t="shared" si="1"/>
        <v>5</v>
      </c>
      <c r="Z19" s="100">
        <f t="shared" si="2"/>
        <v>0</v>
      </c>
      <c r="AA19" s="100">
        <f t="shared" si="3"/>
        <v>30</v>
      </c>
    </row>
    <row r="20" spans="1:27" ht="21.75" customHeight="1">
      <c r="A20" s="7"/>
      <c r="B20" s="94">
        <f>'STD-8'!D15</f>
        <v>14</v>
      </c>
      <c r="C20" s="43" t="str">
        <f>'STD-8'!E15</f>
        <v>piT\li a*pi^tiib(ni *dli&amp;piBiie</v>
      </c>
      <c r="D20" s="99" t="s">
        <v>51</v>
      </c>
      <c r="E20" s="99" t="s">
        <v>51</v>
      </c>
      <c r="F20" s="99" t="s">
        <v>51</v>
      </c>
      <c r="G20" s="99" t="s">
        <v>51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76</v>
      </c>
      <c r="M20" s="99" t="s">
        <v>51</v>
      </c>
      <c r="N20" s="99" t="s">
        <v>51</v>
      </c>
      <c r="O20" s="99" t="s">
        <v>51</v>
      </c>
      <c r="P20" s="99" t="s">
        <v>51</v>
      </c>
      <c r="Q20" s="99" t="s">
        <v>76</v>
      </c>
      <c r="R20" s="99" t="s">
        <v>51</v>
      </c>
      <c r="S20" s="99" t="s">
        <v>76</v>
      </c>
      <c r="T20" s="99" t="s">
        <v>51</v>
      </c>
      <c r="U20" s="99" t="s">
        <v>51</v>
      </c>
      <c r="V20" s="99" t="s">
        <v>51</v>
      </c>
      <c r="W20" s="99" t="s">
        <v>51</v>
      </c>
      <c r="X20" s="100">
        <f t="shared" si="0"/>
        <v>17</v>
      </c>
      <c r="Y20" s="100">
        <f t="shared" si="1"/>
        <v>3</v>
      </c>
      <c r="Z20" s="100">
        <f t="shared" si="2"/>
        <v>0</v>
      </c>
      <c r="AA20" s="100">
        <f t="shared" si="3"/>
        <v>34</v>
      </c>
    </row>
    <row r="21" spans="1:27" ht="21.75" customHeight="1">
      <c r="A21" s="7"/>
      <c r="B21" s="94">
        <f>'STD-8'!D16</f>
        <v>15</v>
      </c>
      <c r="C21" s="43" t="str">
        <f>'STD-8'!E16</f>
        <v>piT\li JZii m_k\SiBiie</v>
      </c>
      <c r="D21" s="99" t="s">
        <v>51</v>
      </c>
      <c r="E21" s="99" t="s">
        <v>51</v>
      </c>
      <c r="F21" s="99" t="s">
        <v>51</v>
      </c>
      <c r="G21" s="99" t="s">
        <v>51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 t="s">
        <v>51</v>
      </c>
      <c r="O21" s="99" t="s">
        <v>51</v>
      </c>
      <c r="P21" s="99" t="s">
        <v>51</v>
      </c>
      <c r="Q21" s="99" t="s">
        <v>51</v>
      </c>
      <c r="R21" s="99" t="s">
        <v>51</v>
      </c>
      <c r="S21" s="99" t="s">
        <v>51</v>
      </c>
      <c r="T21" s="99" t="s">
        <v>51</v>
      </c>
      <c r="U21" s="99" t="s">
        <v>51</v>
      </c>
      <c r="V21" s="99" t="s">
        <v>51</v>
      </c>
      <c r="W21" s="99" t="s">
        <v>51</v>
      </c>
      <c r="X21" s="100">
        <f>COUNTIF(D21:W21,"p")</f>
        <v>20</v>
      </c>
      <c r="Y21" s="100">
        <f>COUNTIF(D21:W21,"]")</f>
        <v>0</v>
      </c>
      <c r="Z21" s="100">
        <f>COUNTIF(D21:W21,"Ï")</f>
        <v>0</v>
      </c>
      <c r="AA21" s="100">
        <f>ROUND(X21*40/20,0)</f>
        <v>40</v>
      </c>
    </row>
    <row r="22" spans="1:27" ht="21.75" customHeight="1">
      <c r="A22" s="7"/>
      <c r="B22" s="94">
        <f>'STD-8'!D17</f>
        <v>16</v>
      </c>
      <c r="C22" s="43" t="str">
        <f>'STD-8'!E17</f>
        <v>piT\li si(nilib(ni Bi&amp;KiiBiie</v>
      </c>
      <c r="D22" s="99" t="s">
        <v>51</v>
      </c>
      <c r="E22" s="99" t="s">
        <v>51</v>
      </c>
      <c r="F22" s="99" t="s">
        <v>51</v>
      </c>
      <c r="G22" s="99" t="s">
        <v>51</v>
      </c>
      <c r="H22" s="99" t="s">
        <v>51</v>
      </c>
      <c r="I22" s="99" t="s">
        <v>51</v>
      </c>
      <c r="J22" s="99" t="s">
        <v>51</v>
      </c>
      <c r="K22" s="99" t="s">
        <v>51</v>
      </c>
      <c r="L22" s="99" t="s">
        <v>51</v>
      </c>
      <c r="M22" s="99" t="s">
        <v>51</v>
      </c>
      <c r="N22" s="99" t="s">
        <v>51</v>
      </c>
      <c r="O22" s="99" t="s">
        <v>51</v>
      </c>
      <c r="P22" s="99" t="s">
        <v>51</v>
      </c>
      <c r="Q22" s="99" t="s">
        <v>51</v>
      </c>
      <c r="R22" s="99" t="s">
        <v>51</v>
      </c>
      <c r="S22" s="99" t="s">
        <v>51</v>
      </c>
      <c r="T22" s="99" t="s">
        <v>51</v>
      </c>
      <c r="U22" s="99" t="s">
        <v>51</v>
      </c>
      <c r="V22" s="99" t="s">
        <v>51</v>
      </c>
      <c r="W22" s="99" t="s">
        <v>51</v>
      </c>
      <c r="X22" s="100">
        <f>COUNTIF(D22:W22,"p")</f>
        <v>20</v>
      </c>
      <c r="Y22" s="100">
        <f>COUNTIF(D22:W22,"]")</f>
        <v>0</v>
      </c>
      <c r="Z22" s="100">
        <f>COUNTIF(D22:W22,"Ï")</f>
        <v>0</v>
      </c>
      <c r="AA22" s="100">
        <f>ROUND(X22*40/20,0)</f>
        <v>40</v>
      </c>
    </row>
    <row r="23" spans="1:27" ht="21.75" customHeight="1">
      <c r="A23" s="7"/>
      <c r="B23" s="94"/>
      <c r="C23" s="43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  <c r="Y23" s="100"/>
      <c r="Z23" s="100"/>
      <c r="AA23" s="100"/>
    </row>
    <row r="24" spans="1:27" ht="21.75" customHeight="1">
      <c r="A24" s="7"/>
      <c r="B24" s="94"/>
      <c r="C24" s="43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0"/>
      <c r="Y24" s="100"/>
      <c r="Z24" s="100"/>
      <c r="AA24" s="100"/>
    </row>
    <row r="25" spans="1:27" ht="21.7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21.7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21.7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21.7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21.7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21.7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21.7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14.25" customHeight="1"/>
    <row r="33" ht="14.25" customHeight="1"/>
    <row r="34" spans="3:26" ht="18.75">
      <c r="C34" s="5"/>
      <c r="D34" s="5"/>
      <c r="E34" s="5"/>
      <c r="F34" s="110" t="s">
        <v>32</v>
      </c>
      <c r="G34" s="110"/>
      <c r="H34" s="110"/>
      <c r="I34" s="110"/>
      <c r="J34" s="110"/>
      <c r="N34" s="61"/>
      <c r="O34" s="61"/>
      <c r="P34" s="61"/>
      <c r="Q34" s="110" t="s">
        <v>33</v>
      </c>
      <c r="R34" s="110"/>
      <c r="S34" s="110"/>
      <c r="T34" s="110"/>
      <c r="U34" s="110"/>
      <c r="V34" s="61"/>
      <c r="W34" s="61"/>
      <c r="X34" s="61"/>
      <c r="Y34" s="61"/>
      <c r="Z34" s="61"/>
    </row>
    <row r="35" ht="7.5" customHeight="1"/>
    <row r="36" ht="7.5" customHeight="1"/>
    <row r="37" ht="7.5" customHeight="1"/>
  </sheetData>
  <sheetProtection/>
  <mergeCells count="14">
    <mergeCell ref="B2:AA2"/>
    <mergeCell ref="B3:AA3"/>
    <mergeCell ref="S4:X4"/>
    <mergeCell ref="B4:D4"/>
    <mergeCell ref="E4:I4"/>
    <mergeCell ref="J4:O4"/>
    <mergeCell ref="P4:R4"/>
    <mergeCell ref="Y4:AA4"/>
    <mergeCell ref="F34:J34"/>
    <mergeCell ref="Q34:U34"/>
    <mergeCell ref="B5:B6"/>
    <mergeCell ref="C5:C6"/>
    <mergeCell ref="D5:W5"/>
    <mergeCell ref="X5:AA5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70" zoomScaleNormal="70" zoomScalePageLayoutView="0" workbookViewId="0" topLeftCell="D7">
      <selection activeCell="B4" sqref="B4:J4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28125" style="1" customWidth="1"/>
    <col min="4" max="23" width="6.00390625" style="1" customWidth="1"/>
    <col min="24" max="27" width="4.7109375" style="1" customWidth="1"/>
    <col min="28" max="28" width="1.57421875" style="1" customWidth="1"/>
    <col min="29" max="16384" width="4.28125" style="1" customWidth="1"/>
  </cols>
  <sheetData>
    <row r="1" ht="7.5" customHeight="1"/>
    <row r="2" spans="2:27" s="2" customFormat="1" ht="42.75" customHeight="1">
      <c r="B2" s="130" t="s">
        <v>154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2:27" s="2" customFormat="1" ht="29.25" customHeight="1">
      <c r="B3" s="131" t="s">
        <v>240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</row>
    <row r="4" spans="2:27" s="36" customFormat="1" ht="28.5" customHeight="1">
      <c r="B4" s="132" t="s">
        <v>189</v>
      </c>
      <c r="C4" s="132"/>
      <c r="D4" s="132"/>
      <c r="E4" s="133" t="s">
        <v>438</v>
      </c>
      <c r="F4" s="133"/>
      <c r="G4" s="133"/>
      <c r="H4" s="133"/>
      <c r="I4" s="133"/>
      <c r="J4" s="134" t="s">
        <v>186</v>
      </c>
      <c r="K4" s="134"/>
      <c r="L4" s="134"/>
      <c r="M4" s="134"/>
      <c r="N4" s="134"/>
      <c r="O4" s="134"/>
      <c r="P4" s="133" t="s">
        <v>2</v>
      </c>
      <c r="Q4" s="133"/>
      <c r="R4" s="133"/>
      <c r="S4" s="132" t="s">
        <v>153</v>
      </c>
      <c r="T4" s="132"/>
      <c r="U4" s="132"/>
      <c r="V4" s="132"/>
      <c r="W4" s="132"/>
      <c r="X4" s="132"/>
      <c r="Y4" s="133">
        <v>10</v>
      </c>
      <c r="Z4" s="133"/>
      <c r="AA4" s="133"/>
    </row>
    <row r="5" spans="2:27" ht="51" customHeight="1">
      <c r="B5" s="122" t="s">
        <v>0</v>
      </c>
      <c r="C5" s="122" t="s">
        <v>3</v>
      </c>
      <c r="D5" s="123" t="s">
        <v>4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4" t="s">
        <v>6</v>
      </c>
      <c r="Y5" s="124"/>
      <c r="Z5" s="124"/>
      <c r="AA5" s="124"/>
    </row>
    <row r="6" spans="2:27" ht="364.5" customHeight="1">
      <c r="B6" s="122"/>
      <c r="C6" s="122"/>
      <c r="D6" s="103" t="s">
        <v>407</v>
      </c>
      <c r="E6" s="103" t="s">
        <v>408</v>
      </c>
      <c r="F6" s="103" t="s">
        <v>409</v>
      </c>
      <c r="G6" s="103" t="s">
        <v>410</v>
      </c>
      <c r="H6" s="103" t="s">
        <v>411</v>
      </c>
      <c r="I6" s="103" t="s">
        <v>412</v>
      </c>
      <c r="J6" s="103" t="s">
        <v>413</v>
      </c>
      <c r="K6" s="103" t="s">
        <v>414</v>
      </c>
      <c r="L6" s="103" t="s">
        <v>415</v>
      </c>
      <c r="M6" s="103" t="s">
        <v>416</v>
      </c>
      <c r="N6" s="103"/>
      <c r="O6" s="103"/>
      <c r="P6" s="103"/>
      <c r="Q6" s="103"/>
      <c r="R6" s="103"/>
      <c r="S6" s="102"/>
      <c r="T6" s="102"/>
      <c r="U6" s="102"/>
      <c r="V6" s="102"/>
      <c r="W6" s="102"/>
      <c r="X6" s="98" t="s">
        <v>51</v>
      </c>
      <c r="Y6" s="98" t="s">
        <v>76</v>
      </c>
      <c r="Z6" s="98" t="s">
        <v>52</v>
      </c>
      <c r="AA6" s="97" t="s">
        <v>237</v>
      </c>
    </row>
    <row r="7" spans="1:27" ht="21.75" customHeight="1">
      <c r="A7" s="7"/>
      <c r="B7" s="94">
        <f>'STD-8'!D2</f>
        <v>1</v>
      </c>
      <c r="C7" s="43" t="str">
        <f>'STD-8'!E2</f>
        <v>ci)hiNi wivili*sIh Birtik#miir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/>
      <c r="O7" s="99"/>
      <c r="P7" s="99"/>
      <c r="Q7" s="99"/>
      <c r="R7" s="99"/>
      <c r="S7" s="99"/>
      <c r="T7" s="99"/>
      <c r="U7" s="99"/>
      <c r="V7" s="99"/>
      <c r="W7" s="99"/>
      <c r="X7" s="100">
        <f aca="true" t="shared" si="0" ref="X7:X20">COUNTIF(D7:W7,"p")</f>
        <v>10</v>
      </c>
      <c r="Y7" s="100">
        <f aca="true" t="shared" si="1" ref="Y7:Y20">COUNTIF(D7:W7,"]")</f>
        <v>0</v>
      </c>
      <c r="Z7" s="100">
        <f aca="true" t="shared" si="2" ref="Z7:Z20">COUNTIF(D7:W7,"Ï")</f>
        <v>0</v>
      </c>
      <c r="AA7" s="100">
        <f>ROUND(X7*40/10,0)</f>
        <v>40</v>
      </c>
    </row>
    <row r="8" spans="1:27" ht="21.75" customHeight="1">
      <c r="A8" s="7"/>
      <c r="B8" s="94">
        <f>'STD-8'!D3</f>
        <v>2</v>
      </c>
      <c r="C8" s="43" t="str">
        <f>'STD-8'!E3</f>
        <v>Qik(r sii*hli jsivItiJ</v>
      </c>
      <c r="D8" s="99" t="s">
        <v>51</v>
      </c>
      <c r="E8" s="99" t="s">
        <v>51</v>
      </c>
      <c r="F8" s="99" t="s">
        <v>52</v>
      </c>
      <c r="G8" s="99" t="s">
        <v>51</v>
      </c>
      <c r="H8" s="99" t="s">
        <v>76</v>
      </c>
      <c r="I8" s="99" t="s">
        <v>76</v>
      </c>
      <c r="J8" s="99" t="s">
        <v>76</v>
      </c>
      <c r="K8" s="99" t="s">
        <v>51</v>
      </c>
      <c r="L8" s="99" t="s">
        <v>51</v>
      </c>
      <c r="M8" s="99" t="s">
        <v>52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100">
        <f t="shared" si="0"/>
        <v>5</v>
      </c>
      <c r="Y8" s="100">
        <f t="shared" si="1"/>
        <v>3</v>
      </c>
      <c r="Z8" s="100">
        <f t="shared" si="2"/>
        <v>2</v>
      </c>
      <c r="AA8" s="100">
        <f aca="true" t="shared" si="3" ref="AA8:AA22">ROUND(X8*40/10,0)</f>
        <v>20</v>
      </c>
    </row>
    <row r="9" spans="1:27" ht="21.75" customHeight="1">
      <c r="A9" s="7"/>
      <c r="B9" s="94">
        <f>'STD-8'!D4</f>
        <v>3</v>
      </c>
      <c r="C9" s="43" t="str">
        <f>'STD-8'!E4</f>
        <v>d\siie sIjyik#miir aIbiiBiie</v>
      </c>
      <c r="D9" s="99" t="s">
        <v>76</v>
      </c>
      <c r="E9" s="99" t="s">
        <v>51</v>
      </c>
      <c r="F9" s="99" t="s">
        <v>51</v>
      </c>
      <c r="G9" s="99" t="s">
        <v>51</v>
      </c>
      <c r="H9" s="99" t="s">
        <v>51</v>
      </c>
      <c r="I9" s="99" t="s">
        <v>51</v>
      </c>
      <c r="J9" s="99" t="s">
        <v>51</v>
      </c>
      <c r="K9" s="99" t="s">
        <v>52</v>
      </c>
      <c r="L9" s="99" t="s">
        <v>51</v>
      </c>
      <c r="M9" s="99" t="s">
        <v>51</v>
      </c>
      <c r="N9" s="99"/>
      <c r="O9" s="99"/>
      <c r="P9" s="99"/>
      <c r="Q9" s="99"/>
      <c r="R9" s="99"/>
      <c r="S9" s="99"/>
      <c r="T9" s="99"/>
      <c r="U9" s="99"/>
      <c r="V9" s="99"/>
      <c r="W9" s="99"/>
      <c r="X9" s="100">
        <f t="shared" si="0"/>
        <v>8</v>
      </c>
      <c r="Y9" s="100">
        <f t="shared" si="1"/>
        <v>1</v>
      </c>
      <c r="Z9" s="100">
        <f t="shared" si="2"/>
        <v>1</v>
      </c>
      <c r="AA9" s="100">
        <f t="shared" si="3"/>
        <v>32</v>
      </c>
    </row>
    <row r="10" spans="1:27" ht="21.75" customHeight="1">
      <c r="A10" s="7"/>
      <c r="B10" s="94">
        <f>'STD-8'!D5</f>
        <v>4</v>
      </c>
      <c r="C10" s="43" t="str">
        <f>'STD-8'!E5</f>
        <v>riviL mih\Si rm(SiBiie</v>
      </c>
      <c r="D10" s="99" t="s">
        <v>51</v>
      </c>
      <c r="E10" s="99" t="s">
        <v>51</v>
      </c>
      <c r="F10" s="99" t="s">
        <v>76</v>
      </c>
      <c r="G10" s="99" t="s">
        <v>51</v>
      </c>
      <c r="H10" s="99" t="s">
        <v>51</v>
      </c>
      <c r="I10" s="99" t="s">
        <v>51</v>
      </c>
      <c r="J10" s="99" t="s">
        <v>51</v>
      </c>
      <c r="K10" s="99" t="s">
        <v>51</v>
      </c>
      <c r="L10" s="99" t="s">
        <v>51</v>
      </c>
      <c r="M10" s="99" t="s">
        <v>76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>
        <f t="shared" si="0"/>
        <v>8</v>
      </c>
      <c r="Y10" s="100">
        <f t="shared" si="1"/>
        <v>2</v>
      </c>
      <c r="Z10" s="100">
        <f t="shared" si="2"/>
        <v>0</v>
      </c>
      <c r="AA10" s="100">
        <f t="shared" si="3"/>
        <v>32</v>
      </c>
    </row>
    <row r="11" spans="1:27" ht="21.75" customHeight="1">
      <c r="A11" s="7"/>
      <c r="B11" s="94">
        <f>'STD-8'!D6</f>
        <v>5</v>
      </c>
      <c r="C11" s="43" t="str">
        <f>'STD-8'!E6</f>
        <v>piT\li piiWi^k#miir g_NivItiBiie</v>
      </c>
      <c r="D11" s="99" t="s">
        <v>76</v>
      </c>
      <c r="E11" s="99" t="s">
        <v>76</v>
      </c>
      <c r="F11" s="99" t="s">
        <v>51</v>
      </c>
      <c r="G11" s="99" t="s">
        <v>51</v>
      </c>
      <c r="H11" s="99" t="s">
        <v>76</v>
      </c>
      <c r="I11" s="99" t="s">
        <v>76</v>
      </c>
      <c r="J11" s="99" t="s">
        <v>51</v>
      </c>
      <c r="K11" s="99" t="s">
        <v>76</v>
      </c>
      <c r="L11" s="99" t="s">
        <v>76</v>
      </c>
      <c r="M11" s="99" t="s">
        <v>51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100">
        <f t="shared" si="0"/>
        <v>4</v>
      </c>
      <c r="Y11" s="100">
        <f t="shared" si="1"/>
        <v>6</v>
      </c>
      <c r="Z11" s="100">
        <f t="shared" si="2"/>
        <v>0</v>
      </c>
      <c r="AA11" s="100">
        <f t="shared" si="3"/>
        <v>16</v>
      </c>
    </row>
    <row r="12" spans="1:27" ht="21.75" customHeight="1">
      <c r="A12" s="7"/>
      <c r="B12" s="94">
        <f>'STD-8'!D7</f>
        <v>6</v>
      </c>
      <c r="C12" s="43" t="str">
        <f>'STD-8'!E7</f>
        <v>si(lIk&amp; dSirWiJ tilisIgiJ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51</v>
      </c>
      <c r="I12" s="99" t="s">
        <v>51</v>
      </c>
      <c r="J12" s="99" t="s">
        <v>76</v>
      </c>
      <c r="K12" s="99" t="s">
        <v>51</v>
      </c>
      <c r="L12" s="99" t="s">
        <v>51</v>
      </c>
      <c r="M12" s="99" t="s">
        <v>51</v>
      </c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100">
        <f t="shared" si="0"/>
        <v>9</v>
      </c>
      <c r="Y12" s="100">
        <f t="shared" si="1"/>
        <v>1</v>
      </c>
      <c r="Z12" s="100">
        <f t="shared" si="2"/>
        <v>0</v>
      </c>
      <c r="AA12" s="100">
        <f t="shared" si="3"/>
        <v>36</v>
      </c>
    </row>
    <row r="13" spans="1:27" ht="21.75" customHeight="1">
      <c r="A13" s="7"/>
      <c r="B13" s="94">
        <f>'STD-8'!D8</f>
        <v>7</v>
      </c>
      <c r="C13" s="43" t="str">
        <f>'STD-8'!E8</f>
        <v>zilii aj#^ni*soih *vik`mi*soih</v>
      </c>
      <c r="D13" s="99" t="s">
        <v>76</v>
      </c>
      <c r="E13" s="99" t="s">
        <v>51</v>
      </c>
      <c r="F13" s="99" t="s">
        <v>51</v>
      </c>
      <c r="G13" s="99" t="s">
        <v>51</v>
      </c>
      <c r="H13" s="99" t="s">
        <v>51</v>
      </c>
      <c r="I13" s="99" t="s">
        <v>51</v>
      </c>
      <c r="J13" s="99" t="s">
        <v>51</v>
      </c>
      <c r="K13" s="99" t="s">
        <v>51</v>
      </c>
      <c r="L13" s="99" t="s">
        <v>51</v>
      </c>
      <c r="M13" s="99" t="s">
        <v>51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100">
        <f t="shared" si="0"/>
        <v>9</v>
      </c>
      <c r="Y13" s="100">
        <f t="shared" si="1"/>
        <v>1</v>
      </c>
      <c r="Z13" s="100">
        <f t="shared" si="2"/>
        <v>0</v>
      </c>
      <c r="AA13" s="100">
        <f t="shared" si="3"/>
        <v>36</v>
      </c>
    </row>
    <row r="14" spans="1:27" ht="21.75" customHeight="1">
      <c r="A14" s="7"/>
      <c r="B14" s="94">
        <f>'STD-8'!D9</f>
        <v>8</v>
      </c>
      <c r="C14" s="43" t="str">
        <f>'STD-8'!E9</f>
        <v>Qik(r *Silpiib(ni s(owiiJ</v>
      </c>
      <c r="D14" s="99" t="s">
        <v>51</v>
      </c>
      <c r="E14" s="99" t="s">
        <v>51</v>
      </c>
      <c r="F14" s="99" t="s">
        <v>52</v>
      </c>
      <c r="G14" s="99" t="s">
        <v>51</v>
      </c>
      <c r="H14" s="99" t="s">
        <v>76</v>
      </c>
      <c r="I14" s="99" t="s">
        <v>51</v>
      </c>
      <c r="J14" s="99" t="s">
        <v>51</v>
      </c>
      <c r="K14" s="99" t="s">
        <v>51</v>
      </c>
      <c r="L14" s="99" t="s">
        <v>51</v>
      </c>
      <c r="M14" s="99" t="s">
        <v>52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100">
        <f t="shared" si="0"/>
        <v>7</v>
      </c>
      <c r="Y14" s="100">
        <f t="shared" si="1"/>
        <v>1</v>
      </c>
      <c r="Z14" s="100">
        <f t="shared" si="2"/>
        <v>2</v>
      </c>
      <c r="AA14" s="100">
        <f t="shared" si="3"/>
        <v>28</v>
      </c>
    </row>
    <row r="15" spans="1:27" ht="21.75" customHeight="1">
      <c r="A15" s="7"/>
      <c r="B15" s="94">
        <f>'STD-8'!D10</f>
        <v>9</v>
      </c>
      <c r="C15" s="43" t="str">
        <f>'STD-8'!E10</f>
        <v>Qik(r jigiV*tib(ni BiliiJ</v>
      </c>
      <c r="D15" s="99" t="s">
        <v>76</v>
      </c>
      <c r="E15" s="99" t="s">
        <v>51</v>
      </c>
      <c r="F15" s="99" t="s">
        <v>51</v>
      </c>
      <c r="G15" s="99" t="s">
        <v>51</v>
      </c>
      <c r="H15" s="99" t="s">
        <v>51</v>
      </c>
      <c r="I15" s="99" t="s">
        <v>51</v>
      </c>
      <c r="J15" s="99" t="s">
        <v>51</v>
      </c>
      <c r="K15" s="99" t="s">
        <v>76</v>
      </c>
      <c r="L15" s="99" t="s">
        <v>51</v>
      </c>
      <c r="M15" s="99" t="s">
        <v>52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100">
        <f t="shared" si="0"/>
        <v>7</v>
      </c>
      <c r="Y15" s="100">
        <f t="shared" si="1"/>
        <v>2</v>
      </c>
      <c r="Z15" s="100">
        <f t="shared" si="2"/>
        <v>1</v>
      </c>
      <c r="AA15" s="100">
        <f t="shared" si="3"/>
        <v>28</v>
      </c>
    </row>
    <row r="16" spans="1:27" ht="21.75" customHeight="1">
      <c r="A16" s="7"/>
      <c r="B16" s="94">
        <f>'STD-8'!D11</f>
        <v>10</v>
      </c>
      <c r="C16" s="43" t="str">
        <f>'STD-8'!E11</f>
        <v>Qik(r r&amp;ok#b(ni m_k\Sik#miir</v>
      </c>
      <c r="D16" s="99" t="s">
        <v>51</v>
      </c>
      <c r="E16" s="99" t="s">
        <v>76</v>
      </c>
      <c r="F16" s="99" t="s">
        <v>51</v>
      </c>
      <c r="G16" s="99" t="s">
        <v>51</v>
      </c>
      <c r="H16" s="99" t="s">
        <v>51</v>
      </c>
      <c r="I16" s="99" t="s">
        <v>51</v>
      </c>
      <c r="J16" s="99" t="s">
        <v>76</v>
      </c>
      <c r="K16" s="99" t="s">
        <v>51</v>
      </c>
      <c r="L16" s="99" t="s">
        <v>76</v>
      </c>
      <c r="M16" s="99" t="s">
        <v>76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100">
        <f t="shared" si="0"/>
        <v>6</v>
      </c>
      <c r="Y16" s="100">
        <f t="shared" si="1"/>
        <v>4</v>
      </c>
      <c r="Z16" s="100">
        <f t="shared" si="2"/>
        <v>0</v>
      </c>
      <c r="AA16" s="100">
        <f t="shared" si="3"/>
        <v>24</v>
      </c>
    </row>
    <row r="17" spans="1:27" ht="21.75" customHeight="1">
      <c r="A17" s="7"/>
      <c r="B17" s="94">
        <f>'STD-8'!D12</f>
        <v>11</v>
      </c>
      <c r="C17" s="43" t="str">
        <f>'STD-8'!E12</f>
        <v>p{jipi*ti p|nimi *vini(dBiie </v>
      </c>
      <c r="D17" s="99" t="s">
        <v>76</v>
      </c>
      <c r="E17" s="99" t="s">
        <v>51</v>
      </c>
      <c r="F17" s="99" t="s">
        <v>51</v>
      </c>
      <c r="G17" s="99" t="s">
        <v>51</v>
      </c>
      <c r="H17" s="99" t="s">
        <v>76</v>
      </c>
      <c r="I17" s="99" t="s">
        <v>51</v>
      </c>
      <c r="J17" s="99" t="s">
        <v>51</v>
      </c>
      <c r="K17" s="99" t="s">
        <v>51</v>
      </c>
      <c r="L17" s="99" t="s">
        <v>51</v>
      </c>
      <c r="M17" s="99" t="s">
        <v>51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100">
        <f t="shared" si="0"/>
        <v>8</v>
      </c>
      <c r="Y17" s="100">
        <f t="shared" si="1"/>
        <v>2</v>
      </c>
      <c r="Z17" s="100">
        <f t="shared" si="2"/>
        <v>0</v>
      </c>
      <c r="AA17" s="100">
        <f t="shared" si="3"/>
        <v>32</v>
      </c>
    </row>
    <row r="18" spans="1:27" ht="21.75" customHeight="1">
      <c r="A18" s="7"/>
      <c r="B18" s="94">
        <f>'STD-8'!D13</f>
        <v>12</v>
      </c>
      <c r="C18" s="43" t="str">
        <f>'STD-8'!E13</f>
        <v>riviL p|nimib(ni rm(SiBiie</v>
      </c>
      <c r="D18" s="99" t="s">
        <v>51</v>
      </c>
      <c r="E18" s="99" t="s">
        <v>52</v>
      </c>
      <c r="F18" s="99" t="s">
        <v>76</v>
      </c>
      <c r="G18" s="99" t="s">
        <v>51</v>
      </c>
      <c r="H18" s="99" t="s">
        <v>52</v>
      </c>
      <c r="I18" s="99" t="s">
        <v>51</v>
      </c>
      <c r="J18" s="99" t="s">
        <v>76</v>
      </c>
      <c r="K18" s="99" t="s">
        <v>51</v>
      </c>
      <c r="L18" s="99" t="s">
        <v>51</v>
      </c>
      <c r="M18" s="99" t="s">
        <v>76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100">
        <f t="shared" si="0"/>
        <v>5</v>
      </c>
      <c r="Y18" s="100">
        <f t="shared" si="1"/>
        <v>3</v>
      </c>
      <c r="Z18" s="100">
        <f t="shared" si="2"/>
        <v>2</v>
      </c>
      <c r="AA18" s="100">
        <f t="shared" si="3"/>
        <v>20</v>
      </c>
    </row>
    <row r="19" spans="1:27" ht="21.75" customHeight="1">
      <c r="A19" s="7"/>
      <c r="B19" s="94">
        <f>'STD-8'!D14</f>
        <v>13</v>
      </c>
      <c r="C19" s="43" t="str">
        <f>'STD-8'!E14</f>
        <v>piT\li *vi*wib(ni kmil(Sik#miir</v>
      </c>
      <c r="D19" s="99" t="s">
        <v>51</v>
      </c>
      <c r="E19" s="99" t="s">
        <v>51</v>
      </c>
      <c r="F19" s="99" t="s">
        <v>51</v>
      </c>
      <c r="G19" s="99" t="s">
        <v>51</v>
      </c>
      <c r="H19" s="99" t="s">
        <v>51</v>
      </c>
      <c r="I19" s="99" t="s">
        <v>76</v>
      </c>
      <c r="J19" s="99" t="s">
        <v>51</v>
      </c>
      <c r="K19" s="99" t="s">
        <v>51</v>
      </c>
      <c r="L19" s="99" t="s">
        <v>51</v>
      </c>
      <c r="M19" s="99" t="s">
        <v>51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100">
        <f t="shared" si="0"/>
        <v>9</v>
      </c>
      <c r="Y19" s="100">
        <f t="shared" si="1"/>
        <v>1</v>
      </c>
      <c r="Z19" s="100">
        <f t="shared" si="2"/>
        <v>0</v>
      </c>
      <c r="AA19" s="100">
        <f t="shared" si="3"/>
        <v>36</v>
      </c>
    </row>
    <row r="20" spans="1:27" ht="21.75" customHeight="1">
      <c r="A20" s="7"/>
      <c r="B20" s="94">
        <f>'STD-8'!D15</f>
        <v>14</v>
      </c>
      <c r="C20" s="43" t="str">
        <f>'STD-8'!E15</f>
        <v>piT\li a*pi^tiib(ni *dli&amp;piBiie</v>
      </c>
      <c r="D20" s="99" t="s">
        <v>51</v>
      </c>
      <c r="E20" s="99" t="s">
        <v>51</v>
      </c>
      <c r="F20" s="99" t="s">
        <v>51</v>
      </c>
      <c r="G20" s="99" t="s">
        <v>76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76</v>
      </c>
      <c r="M20" s="99" t="s">
        <v>51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100">
        <f t="shared" si="0"/>
        <v>8</v>
      </c>
      <c r="Y20" s="100">
        <f t="shared" si="1"/>
        <v>2</v>
      </c>
      <c r="Z20" s="100">
        <f t="shared" si="2"/>
        <v>0</v>
      </c>
      <c r="AA20" s="100">
        <f t="shared" si="3"/>
        <v>32</v>
      </c>
    </row>
    <row r="21" spans="1:27" ht="21.75" customHeight="1">
      <c r="A21" s="7"/>
      <c r="B21" s="94">
        <f>'STD-8'!D16</f>
        <v>15</v>
      </c>
      <c r="C21" s="43" t="str">
        <f>'STD-8'!E16</f>
        <v>piT\li JZii m_k\SiBiie</v>
      </c>
      <c r="D21" s="99" t="s">
        <v>51</v>
      </c>
      <c r="E21" s="99" t="s">
        <v>51</v>
      </c>
      <c r="F21" s="99" t="s">
        <v>51</v>
      </c>
      <c r="G21" s="99" t="s">
        <v>51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100">
        <f>COUNTIF(D21:W21,"p")</f>
        <v>10</v>
      </c>
      <c r="Y21" s="100">
        <f>COUNTIF(D21:W21,"]")</f>
        <v>0</v>
      </c>
      <c r="Z21" s="100">
        <f>COUNTIF(D21:W21,"Ï")</f>
        <v>0</v>
      </c>
      <c r="AA21" s="100">
        <f t="shared" si="3"/>
        <v>40</v>
      </c>
    </row>
    <row r="22" spans="1:27" ht="21.75" customHeight="1">
      <c r="A22" s="7"/>
      <c r="B22" s="94">
        <f>'STD-8'!D17</f>
        <v>16</v>
      </c>
      <c r="C22" s="43" t="str">
        <f>'STD-8'!E17</f>
        <v>piT\li si(nilib(ni Bi&amp;KiiBiie</v>
      </c>
      <c r="D22" s="99" t="s">
        <v>51</v>
      </c>
      <c r="E22" s="99" t="s">
        <v>51</v>
      </c>
      <c r="F22" s="99" t="s">
        <v>51</v>
      </c>
      <c r="G22" s="99" t="s">
        <v>51</v>
      </c>
      <c r="H22" s="99" t="s">
        <v>51</v>
      </c>
      <c r="I22" s="99" t="s">
        <v>51</v>
      </c>
      <c r="J22" s="99" t="s">
        <v>51</v>
      </c>
      <c r="K22" s="99" t="s">
        <v>51</v>
      </c>
      <c r="L22" s="99" t="s">
        <v>51</v>
      </c>
      <c r="M22" s="99" t="s">
        <v>51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100">
        <f>COUNTIF(D22:W22,"p")</f>
        <v>10</v>
      </c>
      <c r="Y22" s="100">
        <f>COUNTIF(D22:W22,"]")</f>
        <v>0</v>
      </c>
      <c r="Z22" s="100">
        <f>COUNTIF(D22:W22,"Ï")</f>
        <v>0</v>
      </c>
      <c r="AA22" s="100">
        <f t="shared" si="3"/>
        <v>40</v>
      </c>
    </row>
    <row r="23" spans="1:27" ht="21.75" customHeight="1">
      <c r="A23" s="7"/>
      <c r="B23" s="94"/>
      <c r="C23" s="43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  <c r="Y23" s="100"/>
      <c r="Z23" s="100"/>
      <c r="AA23" s="100"/>
    </row>
    <row r="24" spans="1:27" ht="21.75" customHeight="1">
      <c r="A24" s="7"/>
      <c r="B24" s="94"/>
      <c r="C24" s="43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0"/>
      <c r="Y24" s="100"/>
      <c r="Z24" s="100"/>
      <c r="AA24" s="100"/>
    </row>
    <row r="25" spans="1:27" ht="21.7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21.7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21.7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21.7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21.7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21.7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21.7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14.25" customHeight="1"/>
    <row r="33" ht="14.25" customHeight="1"/>
    <row r="34" spans="3:26" ht="18.75">
      <c r="C34" s="5"/>
      <c r="D34" s="5"/>
      <c r="E34" s="5"/>
      <c r="F34" s="110" t="s">
        <v>32</v>
      </c>
      <c r="G34" s="110"/>
      <c r="H34" s="110"/>
      <c r="I34" s="110"/>
      <c r="J34" s="110"/>
      <c r="N34" s="61"/>
      <c r="O34" s="61"/>
      <c r="P34" s="61"/>
      <c r="Q34" s="110" t="s">
        <v>33</v>
      </c>
      <c r="R34" s="110"/>
      <c r="S34" s="110"/>
      <c r="T34" s="110"/>
      <c r="U34" s="110"/>
      <c r="V34" s="61"/>
      <c r="W34" s="61"/>
      <c r="X34" s="61"/>
      <c r="Y34" s="61"/>
      <c r="Z34" s="61"/>
    </row>
    <row r="35" ht="7.5" customHeight="1"/>
    <row r="36" ht="7.5" customHeight="1"/>
    <row r="37" ht="7.5" customHeight="1"/>
  </sheetData>
  <sheetProtection/>
  <mergeCells count="14">
    <mergeCell ref="F34:J34"/>
    <mergeCell ref="Q34:U34"/>
    <mergeCell ref="B5:B6"/>
    <mergeCell ref="C5:C6"/>
    <mergeCell ref="D5:W5"/>
    <mergeCell ref="X5:AA5"/>
    <mergeCell ref="B2:AA2"/>
    <mergeCell ref="B3:AA3"/>
    <mergeCell ref="S4:X4"/>
    <mergeCell ref="B4:D4"/>
    <mergeCell ref="E4:I4"/>
    <mergeCell ref="J4:O4"/>
    <mergeCell ref="P4:R4"/>
    <mergeCell ref="Y4:AA4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80" zoomScaleNormal="80" zoomScalePageLayoutView="0" workbookViewId="0" topLeftCell="E9">
      <selection activeCell="B4" sqref="B4:J4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28125" style="1" customWidth="1"/>
    <col min="4" max="23" width="6.00390625" style="1" customWidth="1"/>
    <col min="24" max="27" width="4.7109375" style="1" customWidth="1"/>
    <col min="28" max="28" width="1.57421875" style="1" customWidth="1"/>
    <col min="29" max="16384" width="4.28125" style="1" customWidth="1"/>
  </cols>
  <sheetData>
    <row r="1" ht="7.5" customHeight="1"/>
    <row r="2" spans="2:27" s="2" customFormat="1" ht="42.75" customHeight="1">
      <c r="B2" s="130" t="s">
        <v>154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2:27" s="2" customFormat="1" ht="29.25" customHeight="1">
      <c r="B3" s="131" t="s">
        <v>240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</row>
    <row r="4" spans="2:27" s="36" customFormat="1" ht="28.5" customHeight="1">
      <c r="B4" s="132" t="s">
        <v>189</v>
      </c>
      <c r="C4" s="132"/>
      <c r="D4" s="132"/>
      <c r="E4" s="133" t="s">
        <v>438</v>
      </c>
      <c r="F4" s="133"/>
      <c r="G4" s="133"/>
      <c r="H4" s="133"/>
      <c r="I4" s="133"/>
      <c r="J4" s="134" t="s">
        <v>187</v>
      </c>
      <c r="K4" s="134"/>
      <c r="L4" s="134"/>
      <c r="M4" s="134"/>
      <c r="N4" s="134"/>
      <c r="O4" s="134"/>
      <c r="P4" s="133" t="s">
        <v>2</v>
      </c>
      <c r="Q4" s="133"/>
      <c r="R4" s="133"/>
      <c r="S4" s="132" t="s">
        <v>153</v>
      </c>
      <c r="T4" s="132"/>
      <c r="U4" s="132"/>
      <c r="V4" s="132"/>
      <c r="W4" s="132"/>
      <c r="X4" s="132"/>
      <c r="Y4" s="133">
        <v>20</v>
      </c>
      <c r="Z4" s="133"/>
      <c r="AA4" s="133"/>
    </row>
    <row r="5" spans="2:27" ht="51" customHeight="1">
      <c r="B5" s="122" t="s">
        <v>0</v>
      </c>
      <c r="C5" s="122" t="s">
        <v>3</v>
      </c>
      <c r="D5" s="123" t="s">
        <v>4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4" t="s">
        <v>6</v>
      </c>
      <c r="Y5" s="124"/>
      <c r="Z5" s="124"/>
      <c r="AA5" s="124"/>
    </row>
    <row r="6" spans="2:27" ht="364.5" customHeight="1">
      <c r="B6" s="122"/>
      <c r="C6" s="122"/>
      <c r="D6" s="102" t="s">
        <v>297</v>
      </c>
      <c r="E6" s="102" t="s">
        <v>298</v>
      </c>
      <c r="F6" s="102" t="s">
        <v>299</v>
      </c>
      <c r="G6" s="102" t="s">
        <v>300</v>
      </c>
      <c r="H6" s="102" t="s">
        <v>301</v>
      </c>
      <c r="I6" s="102" t="s">
        <v>302</v>
      </c>
      <c r="J6" s="102" t="s">
        <v>303</v>
      </c>
      <c r="K6" s="102" t="s">
        <v>304</v>
      </c>
      <c r="L6" s="102" t="s">
        <v>305</v>
      </c>
      <c r="M6" s="214" t="s">
        <v>453</v>
      </c>
      <c r="N6" s="102" t="s">
        <v>306</v>
      </c>
      <c r="O6" s="102" t="s">
        <v>307</v>
      </c>
      <c r="P6" s="102" t="s">
        <v>308</v>
      </c>
      <c r="Q6" s="214" t="s">
        <v>454</v>
      </c>
      <c r="R6" s="102" t="s">
        <v>309</v>
      </c>
      <c r="S6" s="102" t="s">
        <v>310</v>
      </c>
      <c r="T6" s="102" t="s">
        <v>311</v>
      </c>
      <c r="U6" s="102" t="s">
        <v>312</v>
      </c>
      <c r="V6" s="214" t="s">
        <v>455</v>
      </c>
      <c r="W6" s="102" t="s">
        <v>313</v>
      </c>
      <c r="X6" s="98" t="s">
        <v>51</v>
      </c>
      <c r="Y6" s="98" t="s">
        <v>76</v>
      </c>
      <c r="Z6" s="98" t="s">
        <v>52</v>
      </c>
      <c r="AA6" s="97" t="s">
        <v>237</v>
      </c>
    </row>
    <row r="7" spans="1:27" ht="21.75" customHeight="1">
      <c r="A7" s="7"/>
      <c r="B7" s="94">
        <f>'STD-8'!D2</f>
        <v>1</v>
      </c>
      <c r="C7" s="43" t="str">
        <f>'STD-8'!E2</f>
        <v>ci)hiNi wivili*sIh Birtik#miir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 t="s">
        <v>51</v>
      </c>
      <c r="O7" s="99" t="s">
        <v>51</v>
      </c>
      <c r="P7" s="99" t="s">
        <v>51</v>
      </c>
      <c r="Q7" s="99" t="s">
        <v>51</v>
      </c>
      <c r="R7" s="99" t="s">
        <v>51</v>
      </c>
      <c r="S7" s="99" t="s">
        <v>51</v>
      </c>
      <c r="T7" s="99" t="s">
        <v>51</v>
      </c>
      <c r="U7" s="99" t="s">
        <v>51</v>
      </c>
      <c r="V7" s="99" t="s">
        <v>51</v>
      </c>
      <c r="W7" s="99" t="s">
        <v>51</v>
      </c>
      <c r="X7" s="100">
        <f aca="true" t="shared" si="0" ref="X7:X20">COUNTIF(D7:W7,"p")</f>
        <v>20</v>
      </c>
      <c r="Y7" s="100">
        <f aca="true" t="shared" si="1" ref="Y7:Y20">COUNTIF(D7:W7,"]")</f>
        <v>0</v>
      </c>
      <c r="Z7" s="100">
        <f aca="true" t="shared" si="2" ref="Z7:Z20">COUNTIF(D7:W7,"Ï")</f>
        <v>0</v>
      </c>
      <c r="AA7" s="100">
        <f>ROUND(X7*40/20,0)</f>
        <v>40</v>
      </c>
    </row>
    <row r="8" spans="1:27" ht="21.75" customHeight="1">
      <c r="A8" s="7"/>
      <c r="B8" s="94">
        <f>'STD-8'!D3</f>
        <v>2</v>
      </c>
      <c r="C8" s="43" t="str">
        <f>'STD-8'!E3</f>
        <v>Qik(r sii*hli jsivItiJ</v>
      </c>
      <c r="D8" s="99" t="s">
        <v>76</v>
      </c>
      <c r="E8" s="99" t="s">
        <v>76</v>
      </c>
      <c r="F8" s="99" t="s">
        <v>51</v>
      </c>
      <c r="G8" s="99" t="s">
        <v>51</v>
      </c>
      <c r="H8" s="99" t="s">
        <v>76</v>
      </c>
      <c r="I8" s="99" t="s">
        <v>51</v>
      </c>
      <c r="J8" s="99" t="s">
        <v>51</v>
      </c>
      <c r="K8" s="99" t="s">
        <v>76</v>
      </c>
      <c r="L8" s="99" t="s">
        <v>51</v>
      </c>
      <c r="M8" s="99" t="s">
        <v>76</v>
      </c>
      <c r="N8" s="99" t="s">
        <v>51</v>
      </c>
      <c r="O8" s="99" t="s">
        <v>76</v>
      </c>
      <c r="P8" s="99" t="s">
        <v>51</v>
      </c>
      <c r="Q8" s="99" t="s">
        <v>76</v>
      </c>
      <c r="R8" s="99" t="s">
        <v>51</v>
      </c>
      <c r="S8" s="99" t="s">
        <v>51</v>
      </c>
      <c r="T8" s="99" t="s">
        <v>76</v>
      </c>
      <c r="U8" s="99" t="s">
        <v>51</v>
      </c>
      <c r="V8" s="99" t="s">
        <v>76</v>
      </c>
      <c r="W8" s="99" t="s">
        <v>51</v>
      </c>
      <c r="X8" s="100">
        <f t="shared" si="0"/>
        <v>11</v>
      </c>
      <c r="Y8" s="100">
        <f t="shared" si="1"/>
        <v>9</v>
      </c>
      <c r="Z8" s="100">
        <f t="shared" si="2"/>
        <v>0</v>
      </c>
      <c r="AA8" s="100">
        <f aca="true" t="shared" si="3" ref="AA8:AA22">ROUND(X8*40/20,0)</f>
        <v>22</v>
      </c>
    </row>
    <row r="9" spans="1:27" ht="21.75" customHeight="1">
      <c r="A9" s="7"/>
      <c r="B9" s="94">
        <f>'STD-8'!D4</f>
        <v>3</v>
      </c>
      <c r="C9" s="43" t="str">
        <f>'STD-8'!E4</f>
        <v>d\siie sIjyik#miir aIbiiBiie</v>
      </c>
      <c r="D9" s="99" t="s">
        <v>76</v>
      </c>
      <c r="E9" s="99" t="s">
        <v>51</v>
      </c>
      <c r="F9" s="99" t="s">
        <v>51</v>
      </c>
      <c r="G9" s="99" t="s">
        <v>51</v>
      </c>
      <c r="H9" s="99" t="s">
        <v>76</v>
      </c>
      <c r="I9" s="99" t="s">
        <v>51</v>
      </c>
      <c r="J9" s="99" t="s">
        <v>51</v>
      </c>
      <c r="K9" s="99" t="s">
        <v>76</v>
      </c>
      <c r="L9" s="99" t="s">
        <v>51</v>
      </c>
      <c r="M9" s="99" t="s">
        <v>51</v>
      </c>
      <c r="N9" s="99" t="s">
        <v>51</v>
      </c>
      <c r="O9" s="99" t="s">
        <v>51</v>
      </c>
      <c r="P9" s="99" t="s">
        <v>51</v>
      </c>
      <c r="Q9" s="99" t="s">
        <v>76</v>
      </c>
      <c r="R9" s="99" t="s">
        <v>51</v>
      </c>
      <c r="S9" s="99" t="s">
        <v>51</v>
      </c>
      <c r="T9" s="99" t="s">
        <v>51</v>
      </c>
      <c r="U9" s="99" t="s">
        <v>51</v>
      </c>
      <c r="V9" s="99" t="s">
        <v>51</v>
      </c>
      <c r="W9" s="99" t="s">
        <v>51</v>
      </c>
      <c r="X9" s="100">
        <f t="shared" si="0"/>
        <v>16</v>
      </c>
      <c r="Y9" s="100">
        <f t="shared" si="1"/>
        <v>4</v>
      </c>
      <c r="Z9" s="100">
        <f t="shared" si="2"/>
        <v>0</v>
      </c>
      <c r="AA9" s="100">
        <f t="shared" si="3"/>
        <v>32</v>
      </c>
    </row>
    <row r="10" spans="1:27" ht="21.75" customHeight="1">
      <c r="A10" s="7"/>
      <c r="B10" s="94">
        <f>'STD-8'!D5</f>
        <v>4</v>
      </c>
      <c r="C10" s="43" t="str">
        <f>'STD-8'!E5</f>
        <v>riviL mih\Si rm(SiBiie</v>
      </c>
      <c r="D10" s="99" t="s">
        <v>51</v>
      </c>
      <c r="E10" s="99" t="s">
        <v>51</v>
      </c>
      <c r="F10" s="99" t="s">
        <v>76</v>
      </c>
      <c r="G10" s="99" t="s">
        <v>51</v>
      </c>
      <c r="H10" s="99" t="s">
        <v>51</v>
      </c>
      <c r="I10" s="99" t="s">
        <v>51</v>
      </c>
      <c r="J10" s="99" t="s">
        <v>51</v>
      </c>
      <c r="K10" s="99" t="s">
        <v>51</v>
      </c>
      <c r="L10" s="99" t="s">
        <v>51</v>
      </c>
      <c r="M10" s="99" t="s">
        <v>51</v>
      </c>
      <c r="N10" s="99" t="s">
        <v>51</v>
      </c>
      <c r="O10" s="99" t="s">
        <v>51</v>
      </c>
      <c r="P10" s="99" t="s">
        <v>51</v>
      </c>
      <c r="Q10" s="99" t="s">
        <v>76</v>
      </c>
      <c r="R10" s="99" t="s">
        <v>51</v>
      </c>
      <c r="S10" s="99" t="s">
        <v>76</v>
      </c>
      <c r="T10" s="99" t="s">
        <v>51</v>
      </c>
      <c r="U10" s="99" t="s">
        <v>51</v>
      </c>
      <c r="V10" s="99" t="s">
        <v>51</v>
      </c>
      <c r="W10" s="99" t="s">
        <v>51</v>
      </c>
      <c r="X10" s="100">
        <f t="shared" si="0"/>
        <v>17</v>
      </c>
      <c r="Y10" s="100">
        <f t="shared" si="1"/>
        <v>3</v>
      </c>
      <c r="Z10" s="100">
        <f t="shared" si="2"/>
        <v>0</v>
      </c>
      <c r="AA10" s="100">
        <f t="shared" si="3"/>
        <v>34</v>
      </c>
    </row>
    <row r="11" spans="1:27" ht="21.75" customHeight="1">
      <c r="A11" s="7"/>
      <c r="B11" s="94">
        <f>'STD-8'!D6</f>
        <v>5</v>
      </c>
      <c r="C11" s="43" t="str">
        <f>'STD-8'!E6</f>
        <v>piT\li piiWi^k#miir g_NivItiBiie</v>
      </c>
      <c r="D11" s="99" t="s">
        <v>76</v>
      </c>
      <c r="E11" s="99" t="s">
        <v>76</v>
      </c>
      <c r="F11" s="99" t="s">
        <v>51</v>
      </c>
      <c r="G11" s="99" t="s">
        <v>51</v>
      </c>
      <c r="H11" s="99" t="s">
        <v>51</v>
      </c>
      <c r="I11" s="99" t="s">
        <v>51</v>
      </c>
      <c r="J11" s="99" t="s">
        <v>76</v>
      </c>
      <c r="K11" s="99" t="s">
        <v>51</v>
      </c>
      <c r="L11" s="99" t="s">
        <v>76</v>
      </c>
      <c r="M11" s="99" t="s">
        <v>76</v>
      </c>
      <c r="N11" s="99" t="s">
        <v>51</v>
      </c>
      <c r="O11" s="99" t="s">
        <v>51</v>
      </c>
      <c r="P11" s="99" t="s">
        <v>51</v>
      </c>
      <c r="Q11" s="99" t="s">
        <v>51</v>
      </c>
      <c r="R11" s="99" t="s">
        <v>51</v>
      </c>
      <c r="S11" s="99" t="s">
        <v>51</v>
      </c>
      <c r="T11" s="99" t="s">
        <v>51</v>
      </c>
      <c r="U11" s="99" t="s">
        <v>51</v>
      </c>
      <c r="V11" s="99" t="s">
        <v>51</v>
      </c>
      <c r="W11" s="99" t="s">
        <v>51</v>
      </c>
      <c r="X11" s="100">
        <f t="shared" si="0"/>
        <v>15</v>
      </c>
      <c r="Y11" s="100">
        <f t="shared" si="1"/>
        <v>5</v>
      </c>
      <c r="Z11" s="100">
        <f t="shared" si="2"/>
        <v>0</v>
      </c>
      <c r="AA11" s="100">
        <f t="shared" si="3"/>
        <v>30</v>
      </c>
    </row>
    <row r="12" spans="1:27" ht="21.75" customHeight="1">
      <c r="A12" s="7"/>
      <c r="B12" s="94">
        <f>'STD-8'!D7</f>
        <v>6</v>
      </c>
      <c r="C12" s="43" t="str">
        <f>'STD-8'!E7</f>
        <v>si(lIk&amp; dSirWiJ tilisIgiJ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51</v>
      </c>
      <c r="I12" s="99" t="s">
        <v>51</v>
      </c>
      <c r="J12" s="99" t="s">
        <v>51</v>
      </c>
      <c r="K12" s="99" t="s">
        <v>51</v>
      </c>
      <c r="L12" s="99" t="s">
        <v>51</v>
      </c>
      <c r="M12" s="99" t="s">
        <v>76</v>
      </c>
      <c r="N12" s="99" t="s">
        <v>51</v>
      </c>
      <c r="O12" s="99" t="s">
        <v>51</v>
      </c>
      <c r="P12" s="99" t="s">
        <v>51</v>
      </c>
      <c r="Q12" s="99" t="s">
        <v>51</v>
      </c>
      <c r="R12" s="99" t="s">
        <v>51</v>
      </c>
      <c r="S12" s="99" t="s">
        <v>51</v>
      </c>
      <c r="T12" s="99" t="s">
        <v>51</v>
      </c>
      <c r="U12" s="99" t="s">
        <v>51</v>
      </c>
      <c r="V12" s="99" t="s">
        <v>51</v>
      </c>
      <c r="W12" s="99" t="s">
        <v>51</v>
      </c>
      <c r="X12" s="100">
        <f t="shared" si="0"/>
        <v>19</v>
      </c>
      <c r="Y12" s="100">
        <f t="shared" si="1"/>
        <v>1</v>
      </c>
      <c r="Z12" s="100">
        <f t="shared" si="2"/>
        <v>0</v>
      </c>
      <c r="AA12" s="100">
        <f t="shared" si="3"/>
        <v>38</v>
      </c>
    </row>
    <row r="13" spans="1:27" ht="21.75" customHeight="1">
      <c r="A13" s="7"/>
      <c r="B13" s="94">
        <f>'STD-8'!D8</f>
        <v>7</v>
      </c>
      <c r="C13" s="43" t="str">
        <f>'STD-8'!E8</f>
        <v>zilii aj#^ni*soih *vik`mi*soih</v>
      </c>
      <c r="D13" s="99" t="s">
        <v>52</v>
      </c>
      <c r="E13" s="99" t="s">
        <v>51</v>
      </c>
      <c r="F13" s="99" t="s">
        <v>51</v>
      </c>
      <c r="G13" s="99" t="s">
        <v>76</v>
      </c>
      <c r="H13" s="99" t="s">
        <v>51</v>
      </c>
      <c r="I13" s="99" t="s">
        <v>76</v>
      </c>
      <c r="J13" s="99" t="s">
        <v>51</v>
      </c>
      <c r="K13" s="99" t="s">
        <v>76</v>
      </c>
      <c r="L13" s="99" t="s">
        <v>51</v>
      </c>
      <c r="M13" s="99" t="s">
        <v>76</v>
      </c>
      <c r="N13" s="99" t="s">
        <v>51</v>
      </c>
      <c r="O13" s="99" t="s">
        <v>76</v>
      </c>
      <c r="P13" s="99" t="s">
        <v>76</v>
      </c>
      <c r="Q13" s="99" t="s">
        <v>51</v>
      </c>
      <c r="R13" s="99" t="s">
        <v>51</v>
      </c>
      <c r="S13" s="99" t="s">
        <v>51</v>
      </c>
      <c r="T13" s="99" t="s">
        <v>76</v>
      </c>
      <c r="U13" s="99" t="s">
        <v>51</v>
      </c>
      <c r="V13" s="99" t="s">
        <v>76</v>
      </c>
      <c r="W13" s="99" t="s">
        <v>51</v>
      </c>
      <c r="X13" s="100">
        <f t="shared" si="0"/>
        <v>11</v>
      </c>
      <c r="Y13" s="100">
        <f t="shared" si="1"/>
        <v>8</v>
      </c>
      <c r="Z13" s="100">
        <f t="shared" si="2"/>
        <v>1</v>
      </c>
      <c r="AA13" s="100">
        <f t="shared" si="3"/>
        <v>22</v>
      </c>
    </row>
    <row r="14" spans="1:27" ht="21.75" customHeight="1">
      <c r="A14" s="7"/>
      <c r="B14" s="94">
        <f>'STD-8'!D9</f>
        <v>8</v>
      </c>
      <c r="C14" s="43" t="str">
        <f>'STD-8'!E9</f>
        <v>Qik(r *Silpiib(ni s(owiiJ</v>
      </c>
      <c r="D14" s="99" t="s">
        <v>51</v>
      </c>
      <c r="E14" s="99" t="s">
        <v>51</v>
      </c>
      <c r="F14" s="99" t="s">
        <v>51</v>
      </c>
      <c r="G14" s="99" t="s">
        <v>51</v>
      </c>
      <c r="H14" s="99" t="s">
        <v>76</v>
      </c>
      <c r="I14" s="99" t="s">
        <v>51</v>
      </c>
      <c r="J14" s="99" t="s">
        <v>76</v>
      </c>
      <c r="K14" s="99" t="s">
        <v>76</v>
      </c>
      <c r="L14" s="99" t="s">
        <v>76</v>
      </c>
      <c r="M14" s="99" t="s">
        <v>51</v>
      </c>
      <c r="N14" s="99" t="s">
        <v>76</v>
      </c>
      <c r="O14" s="99" t="s">
        <v>51</v>
      </c>
      <c r="P14" s="99" t="s">
        <v>51</v>
      </c>
      <c r="Q14" s="99" t="s">
        <v>76</v>
      </c>
      <c r="R14" s="99" t="s">
        <v>51</v>
      </c>
      <c r="S14" s="99" t="s">
        <v>51</v>
      </c>
      <c r="T14" s="99" t="s">
        <v>76</v>
      </c>
      <c r="U14" s="99" t="s">
        <v>51</v>
      </c>
      <c r="V14" s="99" t="s">
        <v>76</v>
      </c>
      <c r="W14" s="99" t="s">
        <v>51</v>
      </c>
      <c r="X14" s="100">
        <f t="shared" si="0"/>
        <v>12</v>
      </c>
      <c r="Y14" s="100">
        <f t="shared" si="1"/>
        <v>8</v>
      </c>
      <c r="Z14" s="100">
        <f t="shared" si="2"/>
        <v>0</v>
      </c>
      <c r="AA14" s="100">
        <f t="shared" si="3"/>
        <v>24</v>
      </c>
    </row>
    <row r="15" spans="1:27" ht="21.75" customHeight="1">
      <c r="A15" s="7"/>
      <c r="B15" s="94">
        <f>'STD-8'!D10</f>
        <v>9</v>
      </c>
      <c r="C15" s="43" t="str">
        <f>'STD-8'!E10</f>
        <v>Qik(r jigiV*tib(ni BiliiJ</v>
      </c>
      <c r="D15" s="99" t="s">
        <v>51</v>
      </c>
      <c r="E15" s="99" t="s">
        <v>51</v>
      </c>
      <c r="F15" s="99" t="s">
        <v>52</v>
      </c>
      <c r="G15" s="99" t="s">
        <v>51</v>
      </c>
      <c r="H15" s="99" t="s">
        <v>51</v>
      </c>
      <c r="I15" s="99" t="s">
        <v>52</v>
      </c>
      <c r="J15" s="99" t="s">
        <v>51</v>
      </c>
      <c r="K15" s="99" t="s">
        <v>76</v>
      </c>
      <c r="L15" s="99" t="s">
        <v>51</v>
      </c>
      <c r="M15" s="99" t="s">
        <v>52</v>
      </c>
      <c r="N15" s="99" t="s">
        <v>76</v>
      </c>
      <c r="O15" s="99" t="s">
        <v>76</v>
      </c>
      <c r="P15" s="99" t="s">
        <v>76</v>
      </c>
      <c r="Q15" s="99" t="s">
        <v>51</v>
      </c>
      <c r="R15" s="99" t="s">
        <v>76</v>
      </c>
      <c r="S15" s="99" t="s">
        <v>51</v>
      </c>
      <c r="T15" s="99" t="s">
        <v>76</v>
      </c>
      <c r="U15" s="99" t="s">
        <v>51</v>
      </c>
      <c r="V15" s="99" t="s">
        <v>51</v>
      </c>
      <c r="W15" s="99" t="s">
        <v>51</v>
      </c>
      <c r="X15" s="100">
        <f t="shared" si="0"/>
        <v>11</v>
      </c>
      <c r="Y15" s="100">
        <f t="shared" si="1"/>
        <v>6</v>
      </c>
      <c r="Z15" s="100">
        <f t="shared" si="2"/>
        <v>3</v>
      </c>
      <c r="AA15" s="100">
        <f t="shared" si="3"/>
        <v>22</v>
      </c>
    </row>
    <row r="16" spans="1:27" ht="21.75" customHeight="1">
      <c r="A16" s="7"/>
      <c r="B16" s="94">
        <f>'STD-8'!D11</f>
        <v>10</v>
      </c>
      <c r="C16" s="43" t="str">
        <f>'STD-8'!E11</f>
        <v>Qik(r r&amp;ok#b(ni m_k\Sik#miir</v>
      </c>
      <c r="D16" s="99" t="s">
        <v>51</v>
      </c>
      <c r="E16" s="99" t="s">
        <v>76</v>
      </c>
      <c r="F16" s="99" t="s">
        <v>51</v>
      </c>
      <c r="G16" s="99" t="s">
        <v>51</v>
      </c>
      <c r="H16" s="99" t="s">
        <v>51</v>
      </c>
      <c r="I16" s="99" t="s">
        <v>51</v>
      </c>
      <c r="J16" s="99" t="s">
        <v>51</v>
      </c>
      <c r="K16" s="99" t="s">
        <v>51</v>
      </c>
      <c r="L16" s="99" t="s">
        <v>51</v>
      </c>
      <c r="M16" s="99" t="s">
        <v>51</v>
      </c>
      <c r="N16" s="99" t="s">
        <v>51</v>
      </c>
      <c r="O16" s="99" t="s">
        <v>51</v>
      </c>
      <c r="P16" s="99" t="s">
        <v>76</v>
      </c>
      <c r="Q16" s="99" t="s">
        <v>51</v>
      </c>
      <c r="R16" s="99" t="s">
        <v>76</v>
      </c>
      <c r="S16" s="99" t="s">
        <v>51</v>
      </c>
      <c r="T16" s="99" t="s">
        <v>76</v>
      </c>
      <c r="U16" s="99" t="s">
        <v>51</v>
      </c>
      <c r="V16" s="99" t="s">
        <v>51</v>
      </c>
      <c r="W16" s="99" t="s">
        <v>51</v>
      </c>
      <c r="X16" s="100">
        <f t="shared" si="0"/>
        <v>16</v>
      </c>
      <c r="Y16" s="100">
        <f t="shared" si="1"/>
        <v>4</v>
      </c>
      <c r="Z16" s="100">
        <f t="shared" si="2"/>
        <v>0</v>
      </c>
      <c r="AA16" s="100">
        <f t="shared" si="3"/>
        <v>32</v>
      </c>
    </row>
    <row r="17" spans="1:27" ht="21.75" customHeight="1">
      <c r="A17" s="7"/>
      <c r="B17" s="94">
        <f>'STD-8'!D12</f>
        <v>11</v>
      </c>
      <c r="C17" s="43" t="str">
        <f>'STD-8'!E12</f>
        <v>p{jipi*ti p|nimi *vini(dBiie </v>
      </c>
      <c r="D17" s="99" t="s">
        <v>52</v>
      </c>
      <c r="E17" s="99" t="s">
        <v>51</v>
      </c>
      <c r="F17" s="99" t="s">
        <v>52</v>
      </c>
      <c r="G17" s="99" t="s">
        <v>51</v>
      </c>
      <c r="H17" s="99" t="s">
        <v>76</v>
      </c>
      <c r="I17" s="99" t="s">
        <v>76</v>
      </c>
      <c r="J17" s="99" t="s">
        <v>76</v>
      </c>
      <c r="K17" s="99" t="s">
        <v>51</v>
      </c>
      <c r="L17" s="99" t="s">
        <v>51</v>
      </c>
      <c r="M17" s="99" t="s">
        <v>76</v>
      </c>
      <c r="N17" s="99" t="s">
        <v>52</v>
      </c>
      <c r="O17" s="99" t="s">
        <v>76</v>
      </c>
      <c r="P17" s="99" t="s">
        <v>76</v>
      </c>
      <c r="Q17" s="99" t="s">
        <v>52</v>
      </c>
      <c r="R17" s="99" t="s">
        <v>51</v>
      </c>
      <c r="S17" s="99" t="s">
        <v>76</v>
      </c>
      <c r="T17" s="99" t="s">
        <v>76</v>
      </c>
      <c r="U17" s="99" t="s">
        <v>76</v>
      </c>
      <c r="V17" s="99" t="s">
        <v>51</v>
      </c>
      <c r="W17" s="99" t="s">
        <v>51</v>
      </c>
      <c r="X17" s="100">
        <f t="shared" si="0"/>
        <v>7</v>
      </c>
      <c r="Y17" s="100">
        <f t="shared" si="1"/>
        <v>9</v>
      </c>
      <c r="Z17" s="100">
        <f t="shared" si="2"/>
        <v>4</v>
      </c>
      <c r="AA17" s="100">
        <f t="shared" si="3"/>
        <v>14</v>
      </c>
    </row>
    <row r="18" spans="1:27" ht="21.75" customHeight="1">
      <c r="A18" s="7"/>
      <c r="B18" s="94">
        <f>'STD-8'!D13</f>
        <v>12</v>
      </c>
      <c r="C18" s="43" t="str">
        <f>'STD-8'!E13</f>
        <v>riviL p|nimib(ni rm(SiBiie</v>
      </c>
      <c r="D18" s="99" t="s">
        <v>51</v>
      </c>
      <c r="E18" s="99" t="s">
        <v>52</v>
      </c>
      <c r="F18" s="99" t="s">
        <v>76</v>
      </c>
      <c r="G18" s="99" t="s">
        <v>51</v>
      </c>
      <c r="H18" s="99" t="s">
        <v>52</v>
      </c>
      <c r="I18" s="99" t="s">
        <v>51</v>
      </c>
      <c r="J18" s="99" t="s">
        <v>76</v>
      </c>
      <c r="K18" s="99" t="s">
        <v>51</v>
      </c>
      <c r="L18" s="99" t="s">
        <v>51</v>
      </c>
      <c r="M18" s="99" t="s">
        <v>51</v>
      </c>
      <c r="N18" s="99" t="s">
        <v>51</v>
      </c>
      <c r="O18" s="99" t="s">
        <v>76</v>
      </c>
      <c r="P18" s="99" t="s">
        <v>51</v>
      </c>
      <c r="Q18" s="99" t="s">
        <v>76</v>
      </c>
      <c r="R18" s="99" t="s">
        <v>51</v>
      </c>
      <c r="S18" s="99" t="s">
        <v>51</v>
      </c>
      <c r="T18" s="99" t="s">
        <v>76</v>
      </c>
      <c r="U18" s="99" t="s">
        <v>51</v>
      </c>
      <c r="V18" s="99" t="s">
        <v>52</v>
      </c>
      <c r="W18" s="99" t="s">
        <v>76</v>
      </c>
      <c r="X18" s="100">
        <f t="shared" si="0"/>
        <v>11</v>
      </c>
      <c r="Y18" s="100">
        <f t="shared" si="1"/>
        <v>6</v>
      </c>
      <c r="Z18" s="100">
        <f t="shared" si="2"/>
        <v>3</v>
      </c>
      <c r="AA18" s="100">
        <f t="shared" si="3"/>
        <v>22</v>
      </c>
    </row>
    <row r="19" spans="1:27" ht="21.75" customHeight="1">
      <c r="A19" s="7"/>
      <c r="B19" s="94">
        <f>'STD-8'!D14</f>
        <v>13</v>
      </c>
      <c r="C19" s="43" t="str">
        <f>'STD-8'!E14</f>
        <v>piT\li *vi*wib(ni kmil(Sik#miir</v>
      </c>
      <c r="D19" s="99" t="s">
        <v>51</v>
      </c>
      <c r="E19" s="99" t="s">
        <v>51</v>
      </c>
      <c r="F19" s="99" t="s">
        <v>76</v>
      </c>
      <c r="G19" s="99" t="s">
        <v>52</v>
      </c>
      <c r="H19" s="99" t="s">
        <v>51</v>
      </c>
      <c r="I19" s="99" t="s">
        <v>51</v>
      </c>
      <c r="J19" s="99" t="s">
        <v>51</v>
      </c>
      <c r="K19" s="99" t="s">
        <v>51</v>
      </c>
      <c r="L19" s="99" t="s">
        <v>51</v>
      </c>
      <c r="M19" s="99" t="s">
        <v>51</v>
      </c>
      <c r="N19" s="99" t="s">
        <v>52</v>
      </c>
      <c r="O19" s="99" t="s">
        <v>51</v>
      </c>
      <c r="P19" s="99" t="s">
        <v>76</v>
      </c>
      <c r="Q19" s="99" t="s">
        <v>76</v>
      </c>
      <c r="R19" s="99" t="s">
        <v>76</v>
      </c>
      <c r="S19" s="99" t="s">
        <v>51</v>
      </c>
      <c r="T19" s="99" t="s">
        <v>51</v>
      </c>
      <c r="U19" s="99" t="s">
        <v>76</v>
      </c>
      <c r="V19" s="99" t="s">
        <v>51</v>
      </c>
      <c r="W19" s="99" t="s">
        <v>51</v>
      </c>
      <c r="X19" s="100">
        <f t="shared" si="0"/>
        <v>13</v>
      </c>
      <c r="Y19" s="100">
        <f t="shared" si="1"/>
        <v>5</v>
      </c>
      <c r="Z19" s="100">
        <f t="shared" si="2"/>
        <v>2</v>
      </c>
      <c r="AA19" s="100">
        <f t="shared" si="3"/>
        <v>26</v>
      </c>
    </row>
    <row r="20" spans="1:27" ht="21.75" customHeight="1">
      <c r="A20" s="7"/>
      <c r="B20" s="94">
        <f>'STD-8'!D15</f>
        <v>14</v>
      </c>
      <c r="C20" s="43" t="str">
        <f>'STD-8'!E15</f>
        <v>piT\li a*pi^tiib(ni *dli&amp;piBiie</v>
      </c>
      <c r="D20" s="99" t="s">
        <v>51</v>
      </c>
      <c r="E20" s="99" t="s">
        <v>51</v>
      </c>
      <c r="F20" s="99" t="s">
        <v>51</v>
      </c>
      <c r="G20" s="99" t="s">
        <v>51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51</v>
      </c>
      <c r="M20" s="99" t="s">
        <v>51</v>
      </c>
      <c r="N20" s="99" t="s">
        <v>51</v>
      </c>
      <c r="O20" s="99" t="s">
        <v>51</v>
      </c>
      <c r="P20" s="99" t="s">
        <v>51</v>
      </c>
      <c r="Q20" s="99" t="s">
        <v>76</v>
      </c>
      <c r="R20" s="99" t="s">
        <v>51</v>
      </c>
      <c r="S20" s="99" t="s">
        <v>51</v>
      </c>
      <c r="T20" s="99" t="s">
        <v>51</v>
      </c>
      <c r="U20" s="99" t="s">
        <v>51</v>
      </c>
      <c r="V20" s="99" t="s">
        <v>51</v>
      </c>
      <c r="W20" s="99" t="s">
        <v>51</v>
      </c>
      <c r="X20" s="100">
        <f t="shared" si="0"/>
        <v>19</v>
      </c>
      <c r="Y20" s="100">
        <f t="shared" si="1"/>
        <v>1</v>
      </c>
      <c r="Z20" s="100">
        <f t="shared" si="2"/>
        <v>0</v>
      </c>
      <c r="AA20" s="100">
        <f t="shared" si="3"/>
        <v>38</v>
      </c>
    </row>
    <row r="21" spans="1:27" ht="21.75" customHeight="1">
      <c r="A21" s="7"/>
      <c r="B21" s="94">
        <f>'STD-8'!D16</f>
        <v>15</v>
      </c>
      <c r="C21" s="43" t="str">
        <f>'STD-8'!E16</f>
        <v>piT\li JZii m_k\SiBiie</v>
      </c>
      <c r="D21" s="99" t="s">
        <v>51</v>
      </c>
      <c r="E21" s="99" t="s">
        <v>51</v>
      </c>
      <c r="F21" s="99" t="s">
        <v>51</v>
      </c>
      <c r="G21" s="99" t="s">
        <v>51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 t="s">
        <v>51</v>
      </c>
      <c r="O21" s="99" t="s">
        <v>51</v>
      </c>
      <c r="P21" s="99" t="s">
        <v>51</v>
      </c>
      <c r="Q21" s="99" t="s">
        <v>76</v>
      </c>
      <c r="R21" s="99" t="s">
        <v>51</v>
      </c>
      <c r="S21" s="99" t="s">
        <v>51</v>
      </c>
      <c r="T21" s="99" t="s">
        <v>51</v>
      </c>
      <c r="U21" s="99" t="s">
        <v>51</v>
      </c>
      <c r="V21" s="99" t="s">
        <v>51</v>
      </c>
      <c r="W21" s="99" t="s">
        <v>51</v>
      </c>
      <c r="X21" s="100">
        <f>COUNTIF(D21:W21,"p")</f>
        <v>19</v>
      </c>
      <c r="Y21" s="100">
        <f>COUNTIF(D21:W21,"]")</f>
        <v>1</v>
      </c>
      <c r="Z21" s="100">
        <f>COUNTIF(D21:W21,"Ï")</f>
        <v>0</v>
      </c>
      <c r="AA21" s="100">
        <f t="shared" si="3"/>
        <v>38</v>
      </c>
    </row>
    <row r="22" spans="1:27" ht="21.75" customHeight="1">
      <c r="A22" s="7"/>
      <c r="B22" s="94">
        <f>'STD-8'!D17</f>
        <v>16</v>
      </c>
      <c r="C22" s="43" t="str">
        <f>'STD-8'!E17</f>
        <v>piT\li si(nilib(ni Bi&amp;KiiBiie</v>
      </c>
      <c r="D22" s="99" t="s">
        <v>51</v>
      </c>
      <c r="E22" s="99" t="s">
        <v>51</v>
      </c>
      <c r="F22" s="99" t="s">
        <v>51</v>
      </c>
      <c r="G22" s="99" t="s">
        <v>51</v>
      </c>
      <c r="H22" s="99" t="s">
        <v>51</v>
      </c>
      <c r="I22" s="99" t="s">
        <v>51</v>
      </c>
      <c r="J22" s="99" t="s">
        <v>51</v>
      </c>
      <c r="K22" s="99" t="s">
        <v>51</v>
      </c>
      <c r="L22" s="99" t="s">
        <v>51</v>
      </c>
      <c r="M22" s="99" t="s">
        <v>51</v>
      </c>
      <c r="N22" s="99" t="s">
        <v>51</v>
      </c>
      <c r="O22" s="99" t="s">
        <v>51</v>
      </c>
      <c r="P22" s="99" t="s">
        <v>51</v>
      </c>
      <c r="Q22" s="99" t="s">
        <v>76</v>
      </c>
      <c r="R22" s="99" t="s">
        <v>51</v>
      </c>
      <c r="S22" s="99" t="s">
        <v>51</v>
      </c>
      <c r="T22" s="99" t="s">
        <v>51</v>
      </c>
      <c r="U22" s="99" t="s">
        <v>51</v>
      </c>
      <c r="V22" s="99" t="s">
        <v>51</v>
      </c>
      <c r="W22" s="99" t="s">
        <v>51</v>
      </c>
      <c r="X22" s="100">
        <f>COUNTIF(D22:W22,"p")</f>
        <v>19</v>
      </c>
      <c r="Y22" s="100">
        <f>COUNTIF(D22:W22,"]")</f>
        <v>1</v>
      </c>
      <c r="Z22" s="100">
        <f>COUNTIF(D22:W22,"Ï")</f>
        <v>0</v>
      </c>
      <c r="AA22" s="100">
        <f t="shared" si="3"/>
        <v>38</v>
      </c>
    </row>
    <row r="23" spans="1:27" ht="21.75" customHeight="1">
      <c r="A23" s="7"/>
      <c r="B23" s="94"/>
      <c r="C23" s="43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  <c r="Y23" s="100"/>
      <c r="Z23" s="100"/>
      <c r="AA23" s="100"/>
    </row>
    <row r="24" spans="1:27" ht="21.75" customHeight="1">
      <c r="A24" s="7"/>
      <c r="B24" s="94"/>
      <c r="C24" s="43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0"/>
      <c r="Y24" s="100"/>
      <c r="Z24" s="100"/>
      <c r="AA24" s="100"/>
    </row>
    <row r="25" spans="1:27" ht="21.7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21.7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21.7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21.7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21.7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21.7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21.7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14.25" customHeight="1"/>
    <row r="33" ht="14.25" customHeight="1"/>
    <row r="34" spans="3:26" ht="18.75">
      <c r="C34" s="5"/>
      <c r="D34" s="5"/>
      <c r="E34" s="5"/>
      <c r="F34" s="110" t="s">
        <v>32</v>
      </c>
      <c r="G34" s="110"/>
      <c r="H34" s="110"/>
      <c r="I34" s="110"/>
      <c r="J34" s="110"/>
      <c r="N34" s="61"/>
      <c r="O34" s="61"/>
      <c r="P34" s="61"/>
      <c r="Q34" s="110" t="s">
        <v>33</v>
      </c>
      <c r="R34" s="110"/>
      <c r="S34" s="110"/>
      <c r="T34" s="110"/>
      <c r="U34" s="110"/>
      <c r="V34" s="61"/>
      <c r="W34" s="61"/>
      <c r="X34" s="61"/>
      <c r="Y34" s="61"/>
      <c r="Z34" s="61"/>
    </row>
    <row r="35" ht="7.5" customHeight="1"/>
    <row r="36" ht="7.5" customHeight="1"/>
    <row r="37" ht="7.5" customHeight="1"/>
  </sheetData>
  <sheetProtection/>
  <mergeCells count="14">
    <mergeCell ref="F34:J34"/>
    <mergeCell ref="Q34:U34"/>
    <mergeCell ref="B5:B6"/>
    <mergeCell ref="C5:C6"/>
    <mergeCell ref="D5:W5"/>
    <mergeCell ref="X5:AA5"/>
    <mergeCell ref="B2:AA2"/>
    <mergeCell ref="B3:AA3"/>
    <mergeCell ref="S4:X4"/>
    <mergeCell ref="B4:D4"/>
    <mergeCell ref="E4:I4"/>
    <mergeCell ref="J4:O4"/>
    <mergeCell ref="P4:R4"/>
    <mergeCell ref="Y4:AA4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zoomScale="80" zoomScaleNormal="80" zoomScalePageLayoutView="0" workbookViewId="0" topLeftCell="G10">
      <selection activeCell="B4" sqref="B4:J4"/>
    </sheetView>
  </sheetViews>
  <sheetFormatPr defaultColWidth="4.28125" defaultRowHeight="28.5" customHeight="1"/>
  <cols>
    <col min="1" max="1" width="1.57421875" style="1" customWidth="1"/>
    <col min="2" max="2" width="4.421875" style="1" bestFit="1" customWidth="1"/>
    <col min="3" max="3" width="25.28125" style="1" customWidth="1"/>
    <col min="4" max="23" width="6.00390625" style="1" customWidth="1"/>
    <col min="24" max="27" width="4.7109375" style="1" customWidth="1"/>
    <col min="28" max="28" width="1.57421875" style="1" customWidth="1"/>
    <col min="29" max="16384" width="4.28125" style="1" customWidth="1"/>
  </cols>
  <sheetData>
    <row r="1" ht="7.5" customHeight="1"/>
    <row r="2" spans="2:27" s="2" customFormat="1" ht="42.75" customHeight="1">
      <c r="B2" s="130" t="s">
        <v>154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2:27" s="2" customFormat="1" ht="29.25" customHeight="1">
      <c r="B3" s="131" t="s">
        <v>240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</row>
    <row r="4" spans="2:27" s="36" customFormat="1" ht="28.5" customHeight="1">
      <c r="B4" s="132" t="s">
        <v>189</v>
      </c>
      <c r="C4" s="132"/>
      <c r="D4" s="132"/>
      <c r="E4" s="133" t="s">
        <v>438</v>
      </c>
      <c r="F4" s="133"/>
      <c r="G4" s="133"/>
      <c r="H4" s="133"/>
      <c r="I4" s="133"/>
      <c r="J4" s="134" t="s">
        <v>188</v>
      </c>
      <c r="K4" s="134"/>
      <c r="L4" s="134"/>
      <c r="M4" s="134"/>
      <c r="N4" s="134"/>
      <c r="O4" s="134"/>
      <c r="P4" s="133" t="s">
        <v>2</v>
      </c>
      <c r="Q4" s="133"/>
      <c r="R4" s="133"/>
      <c r="S4" s="132" t="s">
        <v>153</v>
      </c>
      <c r="T4" s="132"/>
      <c r="U4" s="132"/>
      <c r="V4" s="132"/>
      <c r="W4" s="132"/>
      <c r="X4" s="132"/>
      <c r="Y4" s="133">
        <v>16</v>
      </c>
      <c r="Z4" s="133"/>
      <c r="AA4" s="133"/>
    </row>
    <row r="5" spans="2:27" ht="51" customHeight="1">
      <c r="B5" s="122" t="s">
        <v>0</v>
      </c>
      <c r="C5" s="122" t="s">
        <v>3</v>
      </c>
      <c r="D5" s="123" t="s">
        <v>4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4" t="s">
        <v>6</v>
      </c>
      <c r="Y5" s="124"/>
      <c r="Z5" s="124"/>
      <c r="AA5" s="124"/>
    </row>
    <row r="6" spans="2:27" ht="364.5" customHeight="1">
      <c r="B6" s="122"/>
      <c r="C6" s="122"/>
      <c r="D6" s="102" t="s">
        <v>376</v>
      </c>
      <c r="E6" s="102" t="s">
        <v>377</v>
      </c>
      <c r="F6" s="102" t="s">
        <v>378</v>
      </c>
      <c r="G6" s="102" t="s">
        <v>379</v>
      </c>
      <c r="H6" s="102" t="s">
        <v>380</v>
      </c>
      <c r="I6" s="102" t="s">
        <v>381</v>
      </c>
      <c r="J6" s="102" t="s">
        <v>382</v>
      </c>
      <c r="K6" s="102" t="s">
        <v>383</v>
      </c>
      <c r="L6" s="102" t="s">
        <v>384</v>
      </c>
      <c r="M6" s="102" t="s">
        <v>385</v>
      </c>
      <c r="N6" s="102" t="s">
        <v>386</v>
      </c>
      <c r="O6" s="102" t="s">
        <v>387</v>
      </c>
      <c r="P6" s="102" t="s">
        <v>388</v>
      </c>
      <c r="Q6" s="102" t="s">
        <v>389</v>
      </c>
      <c r="R6" s="102" t="s">
        <v>390</v>
      </c>
      <c r="S6" s="102" t="s">
        <v>391</v>
      </c>
      <c r="T6" s="102"/>
      <c r="U6" s="102"/>
      <c r="V6" s="102"/>
      <c r="W6" s="102"/>
      <c r="X6" s="98" t="s">
        <v>51</v>
      </c>
      <c r="Y6" s="98" t="s">
        <v>76</v>
      </c>
      <c r="Z6" s="98" t="s">
        <v>52</v>
      </c>
      <c r="AA6" s="97" t="s">
        <v>237</v>
      </c>
    </row>
    <row r="7" spans="1:27" ht="21.75" customHeight="1">
      <c r="A7" s="7"/>
      <c r="B7" s="94">
        <f>'STD-8'!D2</f>
        <v>1</v>
      </c>
      <c r="C7" s="43" t="str">
        <f>'STD-8'!E2</f>
        <v>ci)hiNi wivili*sIh Birtik#miir</v>
      </c>
      <c r="D7" s="99" t="s">
        <v>51</v>
      </c>
      <c r="E7" s="99" t="s">
        <v>51</v>
      </c>
      <c r="F7" s="99" t="s">
        <v>51</v>
      </c>
      <c r="G7" s="99" t="s">
        <v>51</v>
      </c>
      <c r="H7" s="99" t="s">
        <v>51</v>
      </c>
      <c r="I7" s="99" t="s">
        <v>51</v>
      </c>
      <c r="J7" s="99" t="s">
        <v>51</v>
      </c>
      <c r="K7" s="99" t="s">
        <v>51</v>
      </c>
      <c r="L7" s="99" t="s">
        <v>51</v>
      </c>
      <c r="M7" s="99" t="s">
        <v>51</v>
      </c>
      <c r="N7" s="99" t="s">
        <v>51</v>
      </c>
      <c r="O7" s="99" t="s">
        <v>51</v>
      </c>
      <c r="P7" s="99" t="s">
        <v>51</v>
      </c>
      <c r="Q7" s="99" t="s">
        <v>51</v>
      </c>
      <c r="R7" s="99" t="s">
        <v>51</v>
      </c>
      <c r="S7" s="99" t="s">
        <v>51</v>
      </c>
      <c r="T7" s="99"/>
      <c r="U7" s="99"/>
      <c r="V7" s="99"/>
      <c r="W7" s="99"/>
      <c r="X7" s="100">
        <f aca="true" t="shared" si="0" ref="X7:X20">COUNTIF(D7:W7,"p")</f>
        <v>16</v>
      </c>
      <c r="Y7" s="100">
        <f aca="true" t="shared" si="1" ref="Y7:Y20">COUNTIF(D7:W7,"]")</f>
        <v>0</v>
      </c>
      <c r="Z7" s="100">
        <f aca="true" t="shared" si="2" ref="Z7:Z20">COUNTIF(D7:W7,"Ï")</f>
        <v>0</v>
      </c>
      <c r="AA7" s="100">
        <f>ROUND(X7*40/16,0)</f>
        <v>40</v>
      </c>
    </row>
    <row r="8" spans="1:27" ht="21.75" customHeight="1">
      <c r="A8" s="7"/>
      <c r="B8" s="94">
        <f>'STD-8'!D3</f>
        <v>2</v>
      </c>
      <c r="C8" s="43" t="str">
        <f>'STD-8'!E3</f>
        <v>Qik(r sii*hli jsivItiJ</v>
      </c>
      <c r="D8" s="99" t="s">
        <v>76</v>
      </c>
      <c r="E8" s="99" t="s">
        <v>76</v>
      </c>
      <c r="F8" s="99" t="s">
        <v>51</v>
      </c>
      <c r="G8" s="99" t="s">
        <v>51</v>
      </c>
      <c r="H8" s="99" t="s">
        <v>76</v>
      </c>
      <c r="I8" s="99" t="s">
        <v>51</v>
      </c>
      <c r="J8" s="99" t="s">
        <v>51</v>
      </c>
      <c r="K8" s="99" t="s">
        <v>76</v>
      </c>
      <c r="L8" s="99" t="s">
        <v>51</v>
      </c>
      <c r="M8" s="99" t="s">
        <v>76</v>
      </c>
      <c r="N8" s="99" t="s">
        <v>51</v>
      </c>
      <c r="O8" s="99" t="s">
        <v>51</v>
      </c>
      <c r="P8" s="99" t="s">
        <v>51</v>
      </c>
      <c r="Q8" s="99" t="s">
        <v>76</v>
      </c>
      <c r="R8" s="99" t="s">
        <v>51</v>
      </c>
      <c r="S8" s="99" t="s">
        <v>51</v>
      </c>
      <c r="T8" s="99"/>
      <c r="U8" s="99"/>
      <c r="V8" s="99"/>
      <c r="W8" s="99"/>
      <c r="X8" s="100">
        <f t="shared" si="0"/>
        <v>10</v>
      </c>
      <c r="Y8" s="100">
        <f t="shared" si="1"/>
        <v>6</v>
      </c>
      <c r="Z8" s="100">
        <f t="shared" si="2"/>
        <v>0</v>
      </c>
      <c r="AA8" s="100">
        <f aca="true" t="shared" si="3" ref="AA8:AA22">ROUND(X8*40/16,0)</f>
        <v>25</v>
      </c>
    </row>
    <row r="9" spans="1:27" ht="21.75" customHeight="1">
      <c r="A9" s="7"/>
      <c r="B9" s="94">
        <f>'STD-8'!D4</f>
        <v>3</v>
      </c>
      <c r="C9" s="43" t="str">
        <f>'STD-8'!E4</f>
        <v>d\siie sIjyik#miir aIbiiBiie</v>
      </c>
      <c r="D9" s="99" t="s">
        <v>76</v>
      </c>
      <c r="E9" s="99" t="s">
        <v>51</v>
      </c>
      <c r="F9" s="99" t="s">
        <v>51</v>
      </c>
      <c r="G9" s="99" t="s">
        <v>51</v>
      </c>
      <c r="H9" s="99" t="s">
        <v>76</v>
      </c>
      <c r="I9" s="99" t="s">
        <v>76</v>
      </c>
      <c r="J9" s="99" t="s">
        <v>51</v>
      </c>
      <c r="K9" s="99" t="s">
        <v>51</v>
      </c>
      <c r="L9" s="99" t="s">
        <v>51</v>
      </c>
      <c r="M9" s="99" t="s">
        <v>51</v>
      </c>
      <c r="N9" s="99" t="s">
        <v>51</v>
      </c>
      <c r="O9" s="99" t="s">
        <v>76</v>
      </c>
      <c r="P9" s="99" t="s">
        <v>51</v>
      </c>
      <c r="Q9" s="99" t="s">
        <v>76</v>
      </c>
      <c r="R9" s="99" t="s">
        <v>51</v>
      </c>
      <c r="S9" s="99" t="s">
        <v>51</v>
      </c>
      <c r="T9" s="99"/>
      <c r="U9" s="99"/>
      <c r="V9" s="99"/>
      <c r="W9" s="99"/>
      <c r="X9" s="100">
        <f t="shared" si="0"/>
        <v>11</v>
      </c>
      <c r="Y9" s="100">
        <f t="shared" si="1"/>
        <v>5</v>
      </c>
      <c r="Z9" s="100">
        <f t="shared" si="2"/>
        <v>0</v>
      </c>
      <c r="AA9" s="100">
        <f t="shared" si="3"/>
        <v>28</v>
      </c>
    </row>
    <row r="10" spans="1:27" ht="21.75" customHeight="1">
      <c r="A10" s="7"/>
      <c r="B10" s="94">
        <f>'STD-8'!D5</f>
        <v>4</v>
      </c>
      <c r="C10" s="43" t="str">
        <f>'STD-8'!E5</f>
        <v>riviL mih\Si rm(SiBiie</v>
      </c>
      <c r="D10" s="99" t="s">
        <v>51</v>
      </c>
      <c r="E10" s="99" t="s">
        <v>51</v>
      </c>
      <c r="F10" s="99" t="s">
        <v>76</v>
      </c>
      <c r="G10" s="99" t="s">
        <v>51</v>
      </c>
      <c r="H10" s="99" t="s">
        <v>51</v>
      </c>
      <c r="I10" s="99" t="s">
        <v>51</v>
      </c>
      <c r="J10" s="99" t="s">
        <v>51</v>
      </c>
      <c r="K10" s="99" t="s">
        <v>51</v>
      </c>
      <c r="L10" s="99" t="s">
        <v>51</v>
      </c>
      <c r="M10" s="99" t="s">
        <v>51</v>
      </c>
      <c r="N10" s="99" t="s">
        <v>51</v>
      </c>
      <c r="O10" s="99" t="s">
        <v>51</v>
      </c>
      <c r="P10" s="99" t="s">
        <v>51</v>
      </c>
      <c r="Q10" s="99" t="s">
        <v>76</v>
      </c>
      <c r="R10" s="99" t="s">
        <v>51</v>
      </c>
      <c r="S10" s="99" t="s">
        <v>76</v>
      </c>
      <c r="T10" s="99"/>
      <c r="U10" s="99"/>
      <c r="V10" s="99"/>
      <c r="W10" s="99"/>
      <c r="X10" s="100">
        <f t="shared" si="0"/>
        <v>13</v>
      </c>
      <c r="Y10" s="100">
        <f t="shared" si="1"/>
        <v>3</v>
      </c>
      <c r="Z10" s="100">
        <f t="shared" si="2"/>
        <v>0</v>
      </c>
      <c r="AA10" s="100">
        <f t="shared" si="3"/>
        <v>33</v>
      </c>
    </row>
    <row r="11" spans="1:27" ht="21.75" customHeight="1">
      <c r="A11" s="7"/>
      <c r="B11" s="94">
        <f>'STD-8'!D6</f>
        <v>5</v>
      </c>
      <c r="C11" s="43" t="str">
        <f>'STD-8'!E6</f>
        <v>piT\li piiWi^k#miir g_NivItiBiie</v>
      </c>
      <c r="D11" s="99" t="s">
        <v>76</v>
      </c>
      <c r="E11" s="99" t="s">
        <v>76</v>
      </c>
      <c r="F11" s="99" t="s">
        <v>51</v>
      </c>
      <c r="G11" s="99" t="s">
        <v>51</v>
      </c>
      <c r="H11" s="99" t="s">
        <v>51</v>
      </c>
      <c r="I11" s="99" t="s">
        <v>51</v>
      </c>
      <c r="J11" s="99" t="s">
        <v>76</v>
      </c>
      <c r="K11" s="99" t="s">
        <v>51</v>
      </c>
      <c r="L11" s="99" t="s">
        <v>51</v>
      </c>
      <c r="M11" s="99" t="s">
        <v>76</v>
      </c>
      <c r="N11" s="99" t="s">
        <v>51</v>
      </c>
      <c r="O11" s="99" t="s">
        <v>51</v>
      </c>
      <c r="P11" s="99" t="s">
        <v>76</v>
      </c>
      <c r="Q11" s="99" t="s">
        <v>51</v>
      </c>
      <c r="R11" s="99" t="s">
        <v>76</v>
      </c>
      <c r="S11" s="99" t="s">
        <v>51</v>
      </c>
      <c r="T11" s="99"/>
      <c r="U11" s="99"/>
      <c r="V11" s="99"/>
      <c r="W11" s="99"/>
      <c r="X11" s="100">
        <f t="shared" si="0"/>
        <v>10</v>
      </c>
      <c r="Y11" s="100">
        <f t="shared" si="1"/>
        <v>6</v>
      </c>
      <c r="Z11" s="100">
        <f t="shared" si="2"/>
        <v>0</v>
      </c>
      <c r="AA11" s="100">
        <f t="shared" si="3"/>
        <v>25</v>
      </c>
    </row>
    <row r="12" spans="1:27" ht="21.75" customHeight="1">
      <c r="A12" s="7"/>
      <c r="B12" s="94">
        <f>'STD-8'!D7</f>
        <v>6</v>
      </c>
      <c r="C12" s="43" t="str">
        <f>'STD-8'!E7</f>
        <v>si(lIk&amp; dSirWiJ tilisIgiJ</v>
      </c>
      <c r="D12" s="99" t="s">
        <v>51</v>
      </c>
      <c r="E12" s="99" t="s">
        <v>51</v>
      </c>
      <c r="F12" s="99" t="s">
        <v>51</v>
      </c>
      <c r="G12" s="99" t="s">
        <v>51</v>
      </c>
      <c r="H12" s="99" t="s">
        <v>51</v>
      </c>
      <c r="I12" s="99" t="s">
        <v>51</v>
      </c>
      <c r="J12" s="99" t="s">
        <v>51</v>
      </c>
      <c r="K12" s="99" t="s">
        <v>51</v>
      </c>
      <c r="L12" s="99" t="s">
        <v>51</v>
      </c>
      <c r="M12" s="99" t="s">
        <v>76</v>
      </c>
      <c r="N12" s="99" t="s">
        <v>51</v>
      </c>
      <c r="O12" s="99" t="s">
        <v>51</v>
      </c>
      <c r="P12" s="99" t="s">
        <v>51</v>
      </c>
      <c r="Q12" s="99" t="s">
        <v>51</v>
      </c>
      <c r="R12" s="99" t="s">
        <v>76</v>
      </c>
      <c r="S12" s="99" t="s">
        <v>51</v>
      </c>
      <c r="T12" s="99"/>
      <c r="U12" s="99"/>
      <c r="V12" s="99"/>
      <c r="W12" s="99"/>
      <c r="X12" s="100">
        <f t="shared" si="0"/>
        <v>14</v>
      </c>
      <c r="Y12" s="100">
        <f t="shared" si="1"/>
        <v>2</v>
      </c>
      <c r="Z12" s="100">
        <f t="shared" si="2"/>
        <v>0</v>
      </c>
      <c r="AA12" s="100">
        <f t="shared" si="3"/>
        <v>35</v>
      </c>
    </row>
    <row r="13" spans="1:27" ht="21.75" customHeight="1">
      <c r="A13" s="7"/>
      <c r="B13" s="94">
        <f>'STD-8'!D8</f>
        <v>7</v>
      </c>
      <c r="C13" s="43" t="str">
        <f>'STD-8'!E8</f>
        <v>zilii aj#^ni*soih *vik`mi*soih</v>
      </c>
      <c r="D13" s="99" t="s">
        <v>52</v>
      </c>
      <c r="E13" s="99" t="s">
        <v>51</v>
      </c>
      <c r="F13" s="99" t="s">
        <v>51</v>
      </c>
      <c r="G13" s="99" t="s">
        <v>76</v>
      </c>
      <c r="H13" s="99" t="s">
        <v>51</v>
      </c>
      <c r="I13" s="99" t="s">
        <v>51</v>
      </c>
      <c r="J13" s="99" t="s">
        <v>51</v>
      </c>
      <c r="K13" s="99" t="s">
        <v>76</v>
      </c>
      <c r="L13" s="99" t="s">
        <v>51</v>
      </c>
      <c r="M13" s="99" t="s">
        <v>76</v>
      </c>
      <c r="N13" s="99" t="s">
        <v>51</v>
      </c>
      <c r="O13" s="99" t="s">
        <v>76</v>
      </c>
      <c r="P13" s="99" t="s">
        <v>76</v>
      </c>
      <c r="Q13" s="99" t="s">
        <v>51</v>
      </c>
      <c r="R13" s="99" t="s">
        <v>51</v>
      </c>
      <c r="S13" s="99" t="s">
        <v>76</v>
      </c>
      <c r="T13" s="99"/>
      <c r="U13" s="99"/>
      <c r="V13" s="99"/>
      <c r="W13" s="99"/>
      <c r="X13" s="100">
        <f t="shared" si="0"/>
        <v>9</v>
      </c>
      <c r="Y13" s="100">
        <f t="shared" si="1"/>
        <v>6</v>
      </c>
      <c r="Z13" s="100">
        <f t="shared" si="2"/>
        <v>1</v>
      </c>
      <c r="AA13" s="100">
        <f t="shared" si="3"/>
        <v>23</v>
      </c>
    </row>
    <row r="14" spans="1:27" ht="21.75" customHeight="1">
      <c r="A14" s="7"/>
      <c r="B14" s="94">
        <f>'STD-8'!D9</f>
        <v>8</v>
      </c>
      <c r="C14" s="43" t="str">
        <f>'STD-8'!E9</f>
        <v>Qik(r *Silpiib(ni s(owiiJ</v>
      </c>
      <c r="D14" s="99" t="s">
        <v>51</v>
      </c>
      <c r="E14" s="99" t="s">
        <v>51</v>
      </c>
      <c r="F14" s="99" t="s">
        <v>51</v>
      </c>
      <c r="G14" s="99" t="s">
        <v>51</v>
      </c>
      <c r="H14" s="99" t="s">
        <v>76</v>
      </c>
      <c r="I14" s="99" t="s">
        <v>51</v>
      </c>
      <c r="J14" s="99" t="s">
        <v>76</v>
      </c>
      <c r="K14" s="99" t="s">
        <v>76</v>
      </c>
      <c r="L14" s="99" t="s">
        <v>76</v>
      </c>
      <c r="M14" s="99" t="s">
        <v>51</v>
      </c>
      <c r="N14" s="99" t="s">
        <v>76</v>
      </c>
      <c r="O14" s="99" t="s">
        <v>51</v>
      </c>
      <c r="P14" s="99" t="s">
        <v>51</v>
      </c>
      <c r="Q14" s="99" t="s">
        <v>76</v>
      </c>
      <c r="R14" s="99" t="s">
        <v>51</v>
      </c>
      <c r="S14" s="99" t="s">
        <v>51</v>
      </c>
      <c r="T14" s="99"/>
      <c r="U14" s="99"/>
      <c r="V14" s="99"/>
      <c r="W14" s="99"/>
      <c r="X14" s="100">
        <f t="shared" si="0"/>
        <v>10</v>
      </c>
      <c r="Y14" s="100">
        <f t="shared" si="1"/>
        <v>6</v>
      </c>
      <c r="Z14" s="100">
        <f t="shared" si="2"/>
        <v>0</v>
      </c>
      <c r="AA14" s="100">
        <f t="shared" si="3"/>
        <v>25</v>
      </c>
    </row>
    <row r="15" spans="1:27" ht="21.75" customHeight="1">
      <c r="A15" s="7"/>
      <c r="B15" s="94">
        <f>'STD-8'!D10</f>
        <v>9</v>
      </c>
      <c r="C15" s="43" t="str">
        <f>'STD-8'!E10</f>
        <v>Qik(r jigiV*tib(ni BiliiJ</v>
      </c>
      <c r="D15" s="99" t="s">
        <v>51</v>
      </c>
      <c r="E15" s="99" t="s">
        <v>51</v>
      </c>
      <c r="F15" s="99" t="s">
        <v>52</v>
      </c>
      <c r="G15" s="99" t="s">
        <v>51</v>
      </c>
      <c r="H15" s="99" t="s">
        <v>51</v>
      </c>
      <c r="I15" s="99" t="s">
        <v>52</v>
      </c>
      <c r="J15" s="99" t="s">
        <v>51</v>
      </c>
      <c r="K15" s="99" t="s">
        <v>76</v>
      </c>
      <c r="L15" s="99" t="s">
        <v>51</v>
      </c>
      <c r="M15" s="99" t="s">
        <v>52</v>
      </c>
      <c r="N15" s="99" t="s">
        <v>76</v>
      </c>
      <c r="O15" s="99" t="s">
        <v>76</v>
      </c>
      <c r="P15" s="99" t="s">
        <v>76</v>
      </c>
      <c r="Q15" s="99" t="s">
        <v>51</v>
      </c>
      <c r="R15" s="99" t="s">
        <v>51</v>
      </c>
      <c r="S15" s="99" t="s">
        <v>51</v>
      </c>
      <c r="T15" s="99"/>
      <c r="U15" s="99"/>
      <c r="V15" s="99"/>
      <c r="W15" s="99"/>
      <c r="X15" s="100">
        <f t="shared" si="0"/>
        <v>9</v>
      </c>
      <c r="Y15" s="100">
        <f t="shared" si="1"/>
        <v>4</v>
      </c>
      <c r="Z15" s="100">
        <f t="shared" si="2"/>
        <v>3</v>
      </c>
      <c r="AA15" s="100">
        <f t="shared" si="3"/>
        <v>23</v>
      </c>
    </row>
    <row r="16" spans="1:27" ht="21.75" customHeight="1">
      <c r="A16" s="7"/>
      <c r="B16" s="94">
        <f>'STD-8'!D11</f>
        <v>10</v>
      </c>
      <c r="C16" s="43" t="str">
        <f>'STD-8'!E11</f>
        <v>Qik(r r&amp;ok#b(ni m_k\Sik#miir</v>
      </c>
      <c r="D16" s="99" t="s">
        <v>51</v>
      </c>
      <c r="E16" s="99" t="s">
        <v>76</v>
      </c>
      <c r="F16" s="99" t="s">
        <v>51</v>
      </c>
      <c r="G16" s="99" t="s">
        <v>51</v>
      </c>
      <c r="H16" s="99" t="s">
        <v>51</v>
      </c>
      <c r="I16" s="99" t="s">
        <v>51</v>
      </c>
      <c r="J16" s="99" t="s">
        <v>76</v>
      </c>
      <c r="K16" s="99" t="s">
        <v>51</v>
      </c>
      <c r="L16" s="99" t="s">
        <v>51</v>
      </c>
      <c r="M16" s="99" t="s">
        <v>51</v>
      </c>
      <c r="N16" s="99" t="s">
        <v>51</v>
      </c>
      <c r="O16" s="99" t="s">
        <v>51</v>
      </c>
      <c r="P16" s="99" t="s">
        <v>76</v>
      </c>
      <c r="Q16" s="99" t="s">
        <v>51</v>
      </c>
      <c r="R16" s="99" t="s">
        <v>76</v>
      </c>
      <c r="S16" s="99" t="s">
        <v>51</v>
      </c>
      <c r="T16" s="99"/>
      <c r="U16" s="99"/>
      <c r="V16" s="99"/>
      <c r="W16" s="99"/>
      <c r="X16" s="100">
        <f t="shared" si="0"/>
        <v>12</v>
      </c>
      <c r="Y16" s="100">
        <f t="shared" si="1"/>
        <v>4</v>
      </c>
      <c r="Z16" s="100">
        <f t="shared" si="2"/>
        <v>0</v>
      </c>
      <c r="AA16" s="100">
        <f t="shared" si="3"/>
        <v>30</v>
      </c>
    </row>
    <row r="17" spans="1:27" ht="21.75" customHeight="1">
      <c r="A17" s="7"/>
      <c r="B17" s="94">
        <f>'STD-8'!D12</f>
        <v>11</v>
      </c>
      <c r="C17" s="43" t="str">
        <f>'STD-8'!E12</f>
        <v>p{jipi*ti p|nimi *vini(dBiie </v>
      </c>
      <c r="D17" s="99" t="s">
        <v>52</v>
      </c>
      <c r="E17" s="99" t="s">
        <v>51</v>
      </c>
      <c r="F17" s="99" t="s">
        <v>51</v>
      </c>
      <c r="G17" s="99" t="s">
        <v>51</v>
      </c>
      <c r="H17" s="99" t="s">
        <v>76</v>
      </c>
      <c r="I17" s="99" t="s">
        <v>76</v>
      </c>
      <c r="J17" s="99" t="s">
        <v>76</v>
      </c>
      <c r="K17" s="99" t="s">
        <v>51</v>
      </c>
      <c r="L17" s="99" t="s">
        <v>51</v>
      </c>
      <c r="M17" s="99" t="s">
        <v>76</v>
      </c>
      <c r="N17" s="99" t="s">
        <v>51</v>
      </c>
      <c r="O17" s="99" t="s">
        <v>51</v>
      </c>
      <c r="P17" s="99" t="s">
        <v>76</v>
      </c>
      <c r="Q17" s="99" t="s">
        <v>52</v>
      </c>
      <c r="R17" s="99" t="s">
        <v>51</v>
      </c>
      <c r="S17" s="99" t="s">
        <v>76</v>
      </c>
      <c r="T17" s="99"/>
      <c r="U17" s="99"/>
      <c r="V17" s="99"/>
      <c r="W17" s="99"/>
      <c r="X17" s="100">
        <f t="shared" si="0"/>
        <v>8</v>
      </c>
      <c r="Y17" s="100">
        <f t="shared" si="1"/>
        <v>6</v>
      </c>
      <c r="Z17" s="100">
        <f t="shared" si="2"/>
        <v>2</v>
      </c>
      <c r="AA17" s="100">
        <f t="shared" si="3"/>
        <v>20</v>
      </c>
    </row>
    <row r="18" spans="1:27" ht="21.75" customHeight="1">
      <c r="A18" s="7"/>
      <c r="B18" s="94">
        <f>'STD-8'!D13</f>
        <v>12</v>
      </c>
      <c r="C18" s="43" t="str">
        <f>'STD-8'!E13</f>
        <v>riviL p|nimib(ni rm(SiBiie</v>
      </c>
      <c r="D18" s="99" t="s">
        <v>51</v>
      </c>
      <c r="E18" s="99" t="s">
        <v>52</v>
      </c>
      <c r="F18" s="99" t="s">
        <v>51</v>
      </c>
      <c r="G18" s="99" t="s">
        <v>51</v>
      </c>
      <c r="H18" s="99" t="s">
        <v>52</v>
      </c>
      <c r="I18" s="99" t="s">
        <v>51</v>
      </c>
      <c r="J18" s="99" t="s">
        <v>76</v>
      </c>
      <c r="K18" s="99" t="s">
        <v>51</v>
      </c>
      <c r="L18" s="99" t="s">
        <v>51</v>
      </c>
      <c r="M18" s="99" t="s">
        <v>76</v>
      </c>
      <c r="N18" s="99" t="s">
        <v>51</v>
      </c>
      <c r="O18" s="99" t="s">
        <v>76</v>
      </c>
      <c r="P18" s="99" t="s">
        <v>51</v>
      </c>
      <c r="Q18" s="99" t="s">
        <v>76</v>
      </c>
      <c r="R18" s="99" t="s">
        <v>51</v>
      </c>
      <c r="S18" s="99" t="s">
        <v>51</v>
      </c>
      <c r="T18" s="99"/>
      <c r="U18" s="99"/>
      <c r="V18" s="99"/>
      <c r="W18" s="99"/>
      <c r="X18" s="100">
        <f t="shared" si="0"/>
        <v>10</v>
      </c>
      <c r="Y18" s="100">
        <f t="shared" si="1"/>
        <v>4</v>
      </c>
      <c r="Z18" s="100">
        <f t="shared" si="2"/>
        <v>2</v>
      </c>
      <c r="AA18" s="100">
        <f t="shared" si="3"/>
        <v>25</v>
      </c>
    </row>
    <row r="19" spans="1:27" ht="21.75" customHeight="1">
      <c r="A19" s="7"/>
      <c r="B19" s="94">
        <f>'STD-8'!D14</f>
        <v>13</v>
      </c>
      <c r="C19" s="43" t="str">
        <f>'STD-8'!E14</f>
        <v>piT\li *vi*wib(ni kmil(Sik#miir</v>
      </c>
      <c r="D19" s="99" t="s">
        <v>51</v>
      </c>
      <c r="E19" s="99" t="s">
        <v>51</v>
      </c>
      <c r="F19" s="99" t="s">
        <v>76</v>
      </c>
      <c r="G19" s="99" t="s">
        <v>52</v>
      </c>
      <c r="H19" s="99" t="s">
        <v>51</v>
      </c>
      <c r="I19" s="99" t="s">
        <v>51</v>
      </c>
      <c r="J19" s="99" t="s">
        <v>51</v>
      </c>
      <c r="K19" s="99" t="s">
        <v>51</v>
      </c>
      <c r="L19" s="99" t="s">
        <v>51</v>
      </c>
      <c r="M19" s="99" t="s">
        <v>51</v>
      </c>
      <c r="N19" s="99" t="s">
        <v>52</v>
      </c>
      <c r="O19" s="99" t="s">
        <v>51</v>
      </c>
      <c r="P19" s="99" t="s">
        <v>76</v>
      </c>
      <c r="Q19" s="99" t="s">
        <v>76</v>
      </c>
      <c r="R19" s="99" t="s">
        <v>76</v>
      </c>
      <c r="S19" s="99" t="s">
        <v>51</v>
      </c>
      <c r="T19" s="99"/>
      <c r="U19" s="99"/>
      <c r="V19" s="99"/>
      <c r="W19" s="99"/>
      <c r="X19" s="100">
        <f t="shared" si="0"/>
        <v>10</v>
      </c>
      <c r="Y19" s="100">
        <f t="shared" si="1"/>
        <v>4</v>
      </c>
      <c r="Z19" s="100">
        <f t="shared" si="2"/>
        <v>2</v>
      </c>
      <c r="AA19" s="100">
        <f t="shared" si="3"/>
        <v>25</v>
      </c>
    </row>
    <row r="20" spans="1:27" ht="21.75" customHeight="1">
      <c r="A20" s="7"/>
      <c r="B20" s="94">
        <f>'STD-8'!D15</f>
        <v>14</v>
      </c>
      <c r="C20" s="43" t="str">
        <f>'STD-8'!E15</f>
        <v>piT\li a*pi^tiib(ni *dli&amp;piBiie</v>
      </c>
      <c r="D20" s="99" t="s">
        <v>51</v>
      </c>
      <c r="E20" s="99" t="s">
        <v>51</v>
      </c>
      <c r="F20" s="99" t="s">
        <v>51</v>
      </c>
      <c r="G20" s="99" t="s">
        <v>51</v>
      </c>
      <c r="H20" s="99" t="s">
        <v>51</v>
      </c>
      <c r="I20" s="99" t="s">
        <v>51</v>
      </c>
      <c r="J20" s="99" t="s">
        <v>51</v>
      </c>
      <c r="K20" s="99" t="s">
        <v>51</v>
      </c>
      <c r="L20" s="99" t="s">
        <v>51</v>
      </c>
      <c r="M20" s="99" t="s">
        <v>51</v>
      </c>
      <c r="N20" s="99" t="s">
        <v>51</v>
      </c>
      <c r="O20" s="99" t="s">
        <v>51</v>
      </c>
      <c r="P20" s="99" t="s">
        <v>51</v>
      </c>
      <c r="Q20" s="99" t="s">
        <v>76</v>
      </c>
      <c r="R20" s="99" t="s">
        <v>51</v>
      </c>
      <c r="S20" s="99" t="s">
        <v>51</v>
      </c>
      <c r="T20" s="99"/>
      <c r="U20" s="99"/>
      <c r="V20" s="99"/>
      <c r="W20" s="99"/>
      <c r="X20" s="100">
        <f t="shared" si="0"/>
        <v>15</v>
      </c>
      <c r="Y20" s="100">
        <f t="shared" si="1"/>
        <v>1</v>
      </c>
      <c r="Z20" s="100">
        <f t="shared" si="2"/>
        <v>0</v>
      </c>
      <c r="AA20" s="100">
        <f t="shared" si="3"/>
        <v>38</v>
      </c>
    </row>
    <row r="21" spans="1:27" ht="21.75" customHeight="1">
      <c r="A21" s="7"/>
      <c r="B21" s="94">
        <f>'STD-8'!D16</f>
        <v>15</v>
      </c>
      <c r="C21" s="43" t="str">
        <f>'STD-8'!E16</f>
        <v>piT\li JZii m_k\SiBiie</v>
      </c>
      <c r="D21" s="99" t="s">
        <v>51</v>
      </c>
      <c r="E21" s="99" t="s">
        <v>51</v>
      </c>
      <c r="F21" s="99" t="s">
        <v>51</v>
      </c>
      <c r="G21" s="99" t="s">
        <v>51</v>
      </c>
      <c r="H21" s="99" t="s">
        <v>51</v>
      </c>
      <c r="I21" s="99" t="s">
        <v>51</v>
      </c>
      <c r="J21" s="99" t="s">
        <v>51</v>
      </c>
      <c r="K21" s="99" t="s">
        <v>51</v>
      </c>
      <c r="L21" s="99" t="s">
        <v>51</v>
      </c>
      <c r="M21" s="99" t="s">
        <v>51</v>
      </c>
      <c r="N21" s="99" t="s">
        <v>51</v>
      </c>
      <c r="O21" s="99" t="s">
        <v>51</v>
      </c>
      <c r="P21" s="99" t="s">
        <v>51</v>
      </c>
      <c r="Q21" s="99" t="s">
        <v>76</v>
      </c>
      <c r="R21" s="99" t="s">
        <v>51</v>
      </c>
      <c r="S21" s="99" t="s">
        <v>51</v>
      </c>
      <c r="T21" s="99"/>
      <c r="U21" s="99"/>
      <c r="V21" s="99"/>
      <c r="W21" s="99"/>
      <c r="X21" s="100">
        <f>COUNTIF(D21:W21,"p")</f>
        <v>15</v>
      </c>
      <c r="Y21" s="100">
        <f>COUNTIF(D21:W21,"]")</f>
        <v>1</v>
      </c>
      <c r="Z21" s="100">
        <f>COUNTIF(D21:W21,"Ï")</f>
        <v>0</v>
      </c>
      <c r="AA21" s="100">
        <f t="shared" si="3"/>
        <v>38</v>
      </c>
    </row>
    <row r="22" spans="1:27" ht="21.75" customHeight="1">
      <c r="A22" s="7"/>
      <c r="B22" s="94">
        <f>'STD-8'!D17</f>
        <v>16</v>
      </c>
      <c r="C22" s="43" t="str">
        <f>'STD-8'!E17</f>
        <v>piT\li si(nilib(ni Bi&amp;KiiBiie</v>
      </c>
      <c r="D22" s="99" t="s">
        <v>51</v>
      </c>
      <c r="E22" s="99" t="s">
        <v>51</v>
      </c>
      <c r="F22" s="99" t="s">
        <v>51</v>
      </c>
      <c r="G22" s="99" t="s">
        <v>51</v>
      </c>
      <c r="H22" s="99" t="s">
        <v>51</v>
      </c>
      <c r="I22" s="99" t="s">
        <v>51</v>
      </c>
      <c r="J22" s="99" t="s">
        <v>51</v>
      </c>
      <c r="K22" s="99" t="s">
        <v>51</v>
      </c>
      <c r="L22" s="99" t="s">
        <v>51</v>
      </c>
      <c r="M22" s="99" t="s">
        <v>51</v>
      </c>
      <c r="N22" s="99" t="s">
        <v>51</v>
      </c>
      <c r="O22" s="99" t="s">
        <v>51</v>
      </c>
      <c r="P22" s="99" t="s">
        <v>51</v>
      </c>
      <c r="Q22" s="99" t="s">
        <v>76</v>
      </c>
      <c r="R22" s="99" t="s">
        <v>51</v>
      </c>
      <c r="S22" s="99" t="s">
        <v>51</v>
      </c>
      <c r="T22" s="99"/>
      <c r="U22" s="99"/>
      <c r="V22" s="99"/>
      <c r="W22" s="99"/>
      <c r="X22" s="100">
        <f>COUNTIF(D22:W22,"p")</f>
        <v>15</v>
      </c>
      <c r="Y22" s="100">
        <f>COUNTIF(D22:W22,"]")</f>
        <v>1</v>
      </c>
      <c r="Z22" s="100">
        <f>COUNTIF(D22:W22,"Ï")</f>
        <v>0</v>
      </c>
      <c r="AA22" s="100">
        <f t="shared" si="3"/>
        <v>38</v>
      </c>
    </row>
    <row r="23" spans="1:27" ht="21.75" customHeight="1">
      <c r="A23" s="7"/>
      <c r="B23" s="94"/>
      <c r="C23" s="43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  <c r="Y23" s="100"/>
      <c r="Z23" s="100"/>
      <c r="AA23" s="100"/>
    </row>
    <row r="24" spans="1:27" ht="21.75" customHeight="1">
      <c r="A24" s="7"/>
      <c r="B24" s="94"/>
      <c r="C24" s="43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0"/>
      <c r="Y24" s="100"/>
      <c r="Z24" s="100"/>
      <c r="AA24" s="100"/>
    </row>
    <row r="25" spans="1:27" ht="21.75" customHeight="1">
      <c r="A25" s="7"/>
      <c r="B25" s="94"/>
      <c r="C25" s="43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</row>
    <row r="26" spans="1:27" ht="21.75" customHeight="1">
      <c r="A26" s="7"/>
      <c r="B26" s="94"/>
      <c r="C26" s="43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</row>
    <row r="27" spans="1:27" ht="21.75" customHeight="1">
      <c r="A27" s="7"/>
      <c r="B27" s="94"/>
      <c r="C27" s="43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00"/>
      <c r="Z27" s="100"/>
      <c r="AA27" s="100"/>
    </row>
    <row r="28" spans="1:27" ht="21.75" customHeight="1">
      <c r="A28" s="7"/>
      <c r="B28" s="94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00"/>
      <c r="Z28" s="100"/>
      <c r="AA28" s="101"/>
    </row>
    <row r="29" spans="1:27" ht="21.75" customHeight="1">
      <c r="A29" s="7"/>
      <c r="B29" s="94"/>
      <c r="C29" s="101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00"/>
      <c r="Z29" s="100"/>
      <c r="AA29" s="101"/>
    </row>
    <row r="30" spans="1:27" ht="21.75" customHeight="1">
      <c r="A30" s="7"/>
      <c r="B30" s="94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0"/>
      <c r="Z30" s="100"/>
      <c r="AA30" s="101"/>
    </row>
    <row r="31" spans="2:27" ht="21.75" customHeight="1">
      <c r="B31" s="94"/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00"/>
      <c r="Z31" s="100"/>
      <c r="AA31" s="101"/>
    </row>
    <row r="32" ht="14.25" customHeight="1"/>
    <row r="33" ht="14.25" customHeight="1"/>
    <row r="34" spans="3:26" ht="18.75">
      <c r="C34" s="5"/>
      <c r="D34" s="5"/>
      <c r="E34" s="5"/>
      <c r="F34" s="110" t="s">
        <v>32</v>
      </c>
      <c r="G34" s="110"/>
      <c r="H34" s="110"/>
      <c r="I34" s="110"/>
      <c r="J34" s="110"/>
      <c r="N34" s="61"/>
      <c r="O34" s="61"/>
      <c r="P34" s="61"/>
      <c r="Q34" s="110" t="s">
        <v>33</v>
      </c>
      <c r="R34" s="110"/>
      <c r="S34" s="110"/>
      <c r="T34" s="110"/>
      <c r="U34" s="110"/>
      <c r="V34" s="61"/>
      <c r="W34" s="61"/>
      <c r="X34" s="61"/>
      <c r="Y34" s="61"/>
      <c r="Z34" s="61"/>
    </row>
    <row r="35" ht="7.5" customHeight="1"/>
    <row r="36" ht="7.5" customHeight="1"/>
    <row r="37" ht="7.5" customHeight="1"/>
  </sheetData>
  <sheetProtection/>
  <mergeCells count="14">
    <mergeCell ref="B2:AA2"/>
    <mergeCell ref="B3:AA3"/>
    <mergeCell ref="S4:X4"/>
    <mergeCell ref="B4:D4"/>
    <mergeCell ref="E4:I4"/>
    <mergeCell ref="J4:O4"/>
    <mergeCell ref="P4:R4"/>
    <mergeCell ref="Y4:AA4"/>
    <mergeCell ref="F34:J34"/>
    <mergeCell ref="Q34:U34"/>
    <mergeCell ref="B5:B6"/>
    <mergeCell ref="C5:C6"/>
    <mergeCell ref="D5:W5"/>
    <mergeCell ref="X5:AA5"/>
  </mergeCells>
  <printOptions horizontalCentered="1"/>
  <pageMargins left="0.45" right="0.2" top="0.25" bottom="0.25" header="0.3" footer="0.3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Shivam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JBBK, PRAVIN-9925483938</dc:creator>
  <cp:keywords/>
  <dc:description/>
  <cp:lastModifiedBy>JAY BHOLE</cp:lastModifiedBy>
  <cp:lastPrinted>2006-01-01T00:28:44Z</cp:lastPrinted>
  <dcterms:created xsi:type="dcterms:W3CDTF">2008-02-18T10:00:44Z</dcterms:created>
  <dcterms:modified xsi:type="dcterms:W3CDTF">2006-01-01T00:30:02Z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